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comments64.xml" ContentType="application/vnd.openxmlformats-officedocument.spreadsheetml.comments+xml"/>
  <Override PartName="/xl/worksheets/sheet65.xml" ContentType="application/vnd.openxmlformats-officedocument.spreadsheetml.worksheet+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comments68.xml" ContentType="application/vnd.openxmlformats-officedocument.spreadsheetml.comments+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worksheets/sheet76.xml" ContentType="application/vnd.openxmlformats-officedocument.spreadsheetml.worksheet+xml"/>
  <Override PartName="/xl/comments76.xml" ContentType="application/vnd.openxmlformats-officedocument.spreadsheetml.comments+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comments80.xml" ContentType="application/vnd.openxmlformats-officedocument.spreadsheetml.comments+xml"/>
  <Override PartName="/xl/worksheets/sheet81.xml" ContentType="application/vnd.openxmlformats-officedocument.spreadsheetml.worksheet+xml"/>
  <Override PartName="/xl/worksheets/sheet82.xml" ContentType="application/vnd.openxmlformats-officedocument.spreadsheetml.worksheet+xml"/>
  <Override PartName="/xl/comments82.xml" ContentType="application/vnd.openxmlformats-officedocument.spreadsheetml.comments+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787" tabRatio="906" firstSheet="2" activeTab="20"/>
  </bookViews>
  <sheets>
    <sheet name="NSRXJH" sheetId="1" state="hidden" r:id="rId1"/>
    <sheet name="填表说明" sheetId="2" r:id="rId2"/>
    <sheet name="索引目录" sheetId="3" r:id="rId3"/>
    <sheet name="基本情况" sheetId="4" r:id="rId4"/>
    <sheet name="资产负债表" sheetId="5" r:id="rId5"/>
    <sheet name="汇总表" sheetId="6" r:id="rId6"/>
    <sheet name="分类汇总" sheetId="7" r:id="rId7"/>
    <sheet name="流动汇总" sheetId="8" r:id="rId8"/>
    <sheet name="现金" sheetId="9" r:id="rId9"/>
    <sheet name="银行存款" sheetId="10" r:id="rId10"/>
    <sheet name="其他货币资金" sheetId="11" state="hidden" r:id="rId11"/>
    <sheet name="交易性金融资产汇总" sheetId="12" state="hidden" r:id="rId12"/>
    <sheet name="交易性-股票" sheetId="13" state="hidden" r:id="rId13"/>
    <sheet name="交易性-债券" sheetId="14" state="hidden" r:id="rId14"/>
    <sheet name="交易性-基金" sheetId="15" state="hidden" r:id="rId15"/>
    <sheet name="应收票据" sheetId="16" state="hidden" r:id="rId16"/>
    <sheet name="应收账款" sheetId="17" r:id="rId17"/>
    <sheet name="预付账款" sheetId="18" r:id="rId18"/>
    <sheet name="应收利息" sheetId="19" state="hidden" r:id="rId19"/>
    <sheet name="应收股利（利润）" sheetId="20" state="hidden" r:id="rId20"/>
    <sheet name="其他应收款" sheetId="21" r:id="rId21"/>
    <sheet name="存货汇总" sheetId="22" r:id="rId22"/>
    <sheet name="材料采购（在途物资）" sheetId="23" state="hidden" r:id="rId23"/>
    <sheet name="原材料" sheetId="24" r:id="rId24"/>
    <sheet name="在库周转材料" sheetId="25" state="hidden" r:id="rId25"/>
    <sheet name="委托加工物资" sheetId="26" state="hidden" r:id="rId26"/>
    <sheet name="产成品（库存商品）" sheetId="27" state="hidden" r:id="rId27"/>
    <sheet name="在产品（自制半成品）" sheetId="28" state="hidden" r:id="rId28"/>
    <sheet name="发出商品" sheetId="29" state="hidden" r:id="rId29"/>
    <sheet name="在用周转材料" sheetId="30" state="hidden" r:id="rId30"/>
    <sheet name="一年到期非流动资产" sheetId="31" state="hidden" r:id="rId31"/>
    <sheet name="其他流动资产" sheetId="32" r:id="rId32"/>
    <sheet name="长期投资汇总" sheetId="33" state="hidden" r:id="rId33"/>
    <sheet name="可供出售金融资产汇总" sheetId="34" state="hidden" r:id="rId34"/>
    <sheet name="可出售-股票" sheetId="35" state="hidden" r:id="rId35"/>
    <sheet name="可出售-债券" sheetId="36" state="hidden" r:id="rId36"/>
    <sheet name="可出售-其他" sheetId="37" state="hidden" r:id="rId37"/>
    <sheet name="持有到期投资" sheetId="38" state="hidden" r:id="rId38"/>
    <sheet name="长期应收" sheetId="39" state="hidden" r:id="rId39"/>
    <sheet name="股权投资" sheetId="40" state="hidden" r:id="rId40"/>
    <sheet name="投资性房地产" sheetId="41" state="hidden" r:id="rId41"/>
    <sheet name="固定资产汇总" sheetId="42" r:id="rId42"/>
    <sheet name="房屋建筑物" sheetId="43" state="hidden" r:id="rId43"/>
    <sheet name="构筑物" sheetId="44" state="hidden" r:id="rId44"/>
    <sheet name="管道沟槽" sheetId="45" state="hidden" r:id="rId45"/>
    <sheet name="机器设备" sheetId="46" r:id="rId46"/>
    <sheet name="车辆" sheetId="47" state="hidden" r:id="rId47"/>
    <sheet name="电子设备" sheetId="48" r:id="rId48"/>
    <sheet name="土地" sheetId="49" state="hidden" r:id="rId49"/>
    <sheet name="在建工程汇总" sheetId="50" state="hidden" r:id="rId50"/>
    <sheet name="在建（土建）" sheetId="51" state="hidden" r:id="rId51"/>
    <sheet name="在建（设备）" sheetId="52" state="hidden" r:id="rId52"/>
    <sheet name="工程物资" sheetId="53" state="hidden" r:id="rId53"/>
    <sheet name="固定资产清理" sheetId="54" state="hidden" r:id="rId54"/>
    <sheet name="生产性生物资产" sheetId="55" state="hidden" r:id="rId55"/>
    <sheet name="油气资产" sheetId="56" state="hidden" r:id="rId56"/>
    <sheet name="无形资产汇总" sheetId="57" r:id="rId57"/>
    <sheet name="无形-土地" sheetId="58" state="hidden" r:id="rId58"/>
    <sheet name="无形-其他" sheetId="59" r:id="rId59"/>
    <sheet name="开发支出" sheetId="60" state="hidden" r:id="rId60"/>
    <sheet name="商誉" sheetId="61" state="hidden" r:id="rId61"/>
    <sheet name="长期待摊费用" sheetId="62" r:id="rId62"/>
    <sheet name="递延所得税资产" sheetId="63" state="hidden" r:id="rId63"/>
    <sheet name="其他非流动资产" sheetId="64" state="hidden" r:id="rId64"/>
    <sheet name="流动负债汇总" sheetId="65" r:id="rId65"/>
    <sheet name="短期借款" sheetId="66" state="hidden" r:id="rId66"/>
    <sheet name="交易性金融负债" sheetId="67" state="hidden" r:id="rId67"/>
    <sheet name="应付票据" sheetId="68" state="hidden" r:id="rId68"/>
    <sheet name="应付账款" sheetId="69" r:id="rId69"/>
    <sheet name="预收账款" sheetId="70" r:id="rId70"/>
    <sheet name="职工薪酬" sheetId="71" state="hidden" r:id="rId71"/>
    <sheet name="应交税费" sheetId="72" r:id="rId72"/>
    <sheet name="应付利息" sheetId="73" state="hidden" r:id="rId73"/>
    <sheet name="应付股利（利润）" sheetId="74" state="hidden" r:id="rId74"/>
    <sheet name="其他应付款" sheetId="75" r:id="rId75"/>
    <sheet name="一年到期非流动负债" sheetId="76" state="hidden" r:id="rId76"/>
    <sheet name="应付职工薪酬" sheetId="77" r:id="rId77"/>
    <sheet name="其他流动负债" sheetId="78" r:id="rId78"/>
    <sheet name="非流动负债汇总 " sheetId="79" r:id="rId79"/>
    <sheet name="长期借款" sheetId="80" state="hidden" r:id="rId80"/>
    <sheet name="应付债券" sheetId="81" state="hidden" r:id="rId81"/>
    <sheet name="长期应付款" sheetId="82" state="hidden" r:id="rId82"/>
    <sheet name="专项应付款" sheetId="83" r:id="rId83"/>
    <sheet name="预计负债" sheetId="84" state="hidden" r:id="rId84"/>
    <sheet name="递延所得税负债" sheetId="85" state="hidden" r:id="rId85"/>
    <sheet name="其他非流动负债" sheetId="86" r:id="rId86"/>
    <sheet name="00000000" sheetId="87" state="hidden" r:id="rId87"/>
  </sheets>
  <definedNames>
    <definedName name="_xlnm.Print_Area" localSheetId="22">'材料采购（在途物资）'!$A$2:$O$29</definedName>
    <definedName name="_xlnm.Print_Area" localSheetId="26">'产成品（库存商品）'!$A$2:$O$29</definedName>
    <definedName name="_xlnm.Print_Area" localSheetId="61">'长期待摊费用'!$A$2:$L$29</definedName>
    <definedName name="_xlnm.Print_Area" localSheetId="79">'长期借款'!$A$2:$M$29</definedName>
    <definedName name="_xlnm.Print_Area" localSheetId="32">'长期投资汇总'!$A$2:$H$29</definedName>
    <definedName name="_xlnm.Print_Area" localSheetId="81">'长期应付款'!$A$2:$M$29</definedName>
    <definedName name="_xlnm.Print_Area" localSheetId="38">'长期应收'!$A$2:$J$29</definedName>
    <definedName name="_xlnm.Print_Area" localSheetId="46">'车辆'!$A$2:$U$29</definedName>
    <definedName name="_xlnm.Print_Area" localSheetId="37">'持有到期投资'!$A$2:$L$29</definedName>
    <definedName name="_xlnm.Print_Area" localSheetId="21">'存货汇总'!$A$2:$H$29</definedName>
    <definedName name="_xlnm.Print_Area" localSheetId="84">'递延所得税负债'!$A$2:$H$29</definedName>
    <definedName name="_xlnm.Print_Area" localSheetId="62">'递延所得税资产'!$A$2:$H$29</definedName>
    <definedName name="_xlnm.Print_Area" localSheetId="47">'电子设备'!$A$2:$U$39</definedName>
    <definedName name="_xlnm.Print_Area" localSheetId="65">'短期借款'!$A$2:$M$29</definedName>
    <definedName name="_xlnm.Print_Area" localSheetId="28">'发出商品'!$A$2:$P$29</definedName>
    <definedName name="_xlnm.Print_Area" localSheetId="42">'房屋建筑物'!$A$2:$AD$29</definedName>
    <definedName name="_xlnm.Print_Area" localSheetId="78">'非流动负债汇总 '!$A$2:$H$30</definedName>
    <definedName name="_xlnm.Print_Area" localSheetId="6">'分类汇总'!$A$2:$I$67</definedName>
    <definedName name="_xlnm.Print_Area" localSheetId="52">'工程物资'!$A$2:$P$29</definedName>
    <definedName name="_xlnm.Print_Area" localSheetId="43">'构筑物'!$A$2:$U$29</definedName>
    <definedName name="_xlnm.Print_Area" localSheetId="39">'股权投资'!$A$2:$K$29</definedName>
    <definedName name="_xlnm.Print_Area" localSheetId="41">'固定资产汇总'!$A$2:$N$32</definedName>
    <definedName name="_xlnm.Print_Area" localSheetId="53">'固定资产清理'!$A$2:$H$29</definedName>
    <definedName name="_xlnm.Print_Area" localSheetId="44">'管道沟槽'!$A$2:$T$29</definedName>
    <definedName name="_xlnm.Print_Area" localSheetId="5">'汇总表'!$A$2:$H$24</definedName>
    <definedName name="_xlnm.Print_Area" localSheetId="45">'机器设备'!$A$2:$U$29</definedName>
    <definedName name="_xlnm.Print_Area" localSheetId="3">'基本情况'!$A$2:$K$42</definedName>
    <definedName name="_xlnm.Print_Area" localSheetId="12">'交易性-股票'!$A$2:$L$29</definedName>
    <definedName name="_xlnm.Print_Area" localSheetId="14">'交易性-基金'!$A$2:$L$29</definedName>
    <definedName name="_xlnm.Print_Area" localSheetId="66">'交易性金融负债'!$A$2:$I$29</definedName>
    <definedName name="_xlnm.Print_Area" localSheetId="11">'交易性金融资产汇总'!$A$2:$H$29</definedName>
    <definedName name="_xlnm.Print_Area" localSheetId="13">'交易性-债券'!$A$2:$K$29</definedName>
    <definedName name="_xlnm.Print_Area" localSheetId="59">'开发支出'!$A$2:$K$29</definedName>
    <definedName name="_xlnm.Print_Area" localSheetId="34">'可出售-股票'!$A$2:$M$29</definedName>
    <definedName name="_xlnm.Print_Area" localSheetId="36">'可出售-其他'!$A$2:$L$29</definedName>
    <definedName name="_xlnm.Print_Area" localSheetId="35">'可出售-债券'!$A$2:$L$29</definedName>
    <definedName name="_xlnm.Print_Area" localSheetId="33">'可供出售金融资产汇总'!$A$2:$H$29</definedName>
    <definedName name="_xlnm.Print_Area" localSheetId="64">'流动负债汇总'!$A$2:$H$29</definedName>
    <definedName name="_xlnm.Print_Area" localSheetId="7">'流动汇总'!$A$2:$J$29</definedName>
    <definedName name="_xlnm.Print_Area" localSheetId="85">'其他非流动负债'!$A$2:$I$29</definedName>
    <definedName name="_xlnm.Print_Area" localSheetId="63">'其他非流动资产'!$A$2:$I$29</definedName>
    <definedName name="_xlnm.Print_Area" localSheetId="10">'其他货币资金'!$A$2:$L$29</definedName>
    <definedName name="_xlnm.Print_Area" localSheetId="77">'其他流动负债'!$A$2:$I$29</definedName>
    <definedName name="_xlnm.Print_Area" localSheetId="31">'其他流动资产'!$A$2:$J$29</definedName>
    <definedName name="_xlnm.Print_Area" localSheetId="74">'其他应付款'!$A$2:$I$29</definedName>
    <definedName name="_xlnm.Print_Area" localSheetId="20">'其他应收款'!$A$2:$S$64</definedName>
    <definedName name="_xlnm.Print_Area" localSheetId="60">'商誉'!$A$2:$I$29</definedName>
    <definedName name="_xlnm.Print_Area" localSheetId="54">'生产性生物资产'!$A$2:$U$29</definedName>
    <definedName name="_xlnm.Print_Area" localSheetId="2">'索引目录'!$A$1:$K$36</definedName>
    <definedName name="_xlnm.Print_Area" localSheetId="1">'填表说明'!$A$2:$D$16</definedName>
    <definedName name="_xlnm.Print_Area" localSheetId="40">'投资性房地产'!$A$2:$AD$29</definedName>
    <definedName name="_xlnm.Print_Area" localSheetId="48">'土地'!$A$2:$S$30</definedName>
    <definedName name="_xlnm.Print_Area" localSheetId="25">'委托加工物资'!$A$2:$P$29</definedName>
    <definedName name="_xlnm.Print_Area" localSheetId="58">'无形-其他'!$A$2:$L$29</definedName>
    <definedName name="_xlnm.Print_Area" localSheetId="57">'无形-土地'!$A$2:$P$29</definedName>
    <definedName name="_xlnm.Print_Area" localSheetId="56">'无形资产汇总'!$A$2:$H$29</definedName>
    <definedName name="_xlnm.Print_Area" localSheetId="8">'现金'!$A$2:$J$29</definedName>
    <definedName name="_xlnm.Print_Area" localSheetId="75">'一年到期非流动负债'!$A$2:$J$29</definedName>
    <definedName name="_xlnm.Print_Area" localSheetId="30">'一年到期非流动资产'!$A$2:$J$29</definedName>
    <definedName name="_xlnm.Print_Area" localSheetId="9">'银行存款'!$A$2:$K$29</definedName>
    <definedName name="_xlnm.Print_Area" localSheetId="73">'应付股利（利润）'!$A$2:$I$29</definedName>
    <definedName name="_xlnm.Print_Area" localSheetId="72">'应付利息'!$A$2:$L$29</definedName>
    <definedName name="_xlnm.Print_Area" localSheetId="67">'应付票据'!$A$2:$J$29</definedName>
    <definedName name="_xlnm.Print_Area" localSheetId="80">'应付债券'!$A$2:$K$29</definedName>
    <definedName name="_xlnm.Print_Area" localSheetId="68">'应付账款'!$A$2:$I$29</definedName>
    <definedName name="_xlnm.Print_Area" localSheetId="71">'应交税费'!$A$2:$I$29</definedName>
    <definedName name="_xlnm.Print_Area" localSheetId="19">'应收股利（利润）'!$A$2:$J$29</definedName>
    <definedName name="_xlnm.Print_Area" localSheetId="18">'应收利息'!$A$2:$L$29</definedName>
    <definedName name="_xlnm.Print_Area" localSheetId="15">'应收票据'!$A$2:$K$29</definedName>
    <definedName name="_xlnm.Print_Area" localSheetId="16">'应收账款'!$A$2:$S$29</definedName>
    <definedName name="_xlnm.Print_Area" localSheetId="55">'油气资产'!$A$2:$U$29</definedName>
    <definedName name="_xlnm.Print_Area" localSheetId="17">'预付账款'!$A$2:$K$40</definedName>
    <definedName name="_xlnm.Print_Area" localSheetId="83">'预计负债'!$A$2:$I$29</definedName>
    <definedName name="_xlnm.Print_Area" localSheetId="69">'预收账款'!$A$2:$I$29</definedName>
    <definedName name="_xlnm.Print_Area" localSheetId="23">'原材料'!$A$2:$O$29</definedName>
    <definedName name="_xlnm.Print_Area" localSheetId="27">'在产品（自制半成品）'!$A$2:$O$29</definedName>
    <definedName name="_xlnm.Print_Area" localSheetId="51">'在建（设备）'!$A$2:$S$29</definedName>
    <definedName name="_xlnm.Print_Area" localSheetId="50">'在建（土建）'!$A$2:$L$29</definedName>
    <definedName name="_xlnm.Print_Area" localSheetId="49">'在建工程汇总'!$A$2:$H$28</definedName>
    <definedName name="_xlnm.Print_Area" localSheetId="24">'在库周转材料'!$A$2:$O$29</definedName>
    <definedName name="_xlnm.Print_Area" localSheetId="29">'在用周转材料'!$A$2:$N$29</definedName>
    <definedName name="_xlnm.Print_Area" localSheetId="70">'职工薪酬'!$A$2:$H$29</definedName>
    <definedName name="_xlnm.Print_Area" localSheetId="82">'专项应付款'!$A$2:$H$29</definedName>
    <definedName name="_xlnm.Print_Area" localSheetId="4">'资产负债表'!$A$2:$J$42</definedName>
    <definedName name="Print_Area_MI" localSheetId="3">#REF!</definedName>
    <definedName name="Print_Area_MI" localSheetId="4">#REF!</definedName>
    <definedName name="_xlnm.Print_Titles" localSheetId="22">'材料采购（在途物资）'!$2:$6</definedName>
    <definedName name="_xlnm.Print_Titles" localSheetId="26">'产成品（库存商品）'!$2:$6</definedName>
    <definedName name="_xlnm.Print_Titles" localSheetId="61">'长期待摊费用'!$2:$5</definedName>
    <definedName name="_xlnm.Print_Titles" localSheetId="79">'长期借款'!$2:$5</definedName>
    <definedName name="_xlnm.Print_Titles" localSheetId="81">'长期应付款'!$2:$6</definedName>
    <definedName name="_xlnm.Print_Titles" localSheetId="38">'长期应收'!$2:$5</definedName>
    <definedName name="_xlnm.Print_Titles" localSheetId="46">'车辆'!$2:$6</definedName>
    <definedName name="_xlnm.Print_Titles" localSheetId="37">'持有到期投资'!$2:$5</definedName>
    <definedName name="_xlnm.Print_Titles" localSheetId="84">'递延所得税负债'!$2:$5</definedName>
    <definedName name="_xlnm.Print_Titles" localSheetId="62">'递延所得税资产'!$2:$5</definedName>
    <definedName name="_xlnm.Print_Titles" localSheetId="47">'电子设备'!$2:$6</definedName>
    <definedName name="_xlnm.Print_Titles" localSheetId="65">'短期借款'!$2:$5</definedName>
    <definedName name="_xlnm.Print_Titles" localSheetId="28">'发出商品'!$2:$6</definedName>
    <definedName name="_xlnm.Print_Titles" localSheetId="42">'房屋建筑物'!$2:$6</definedName>
    <definedName name="_xlnm.Print_Titles" localSheetId="6">'分类汇总'!$2:$5</definedName>
    <definedName name="_xlnm.Print_Titles" localSheetId="52">'工程物资'!$2:$6</definedName>
    <definedName name="_xlnm.Print_Titles" localSheetId="43">'构筑物'!$2:$6</definedName>
    <definedName name="_xlnm.Print_Titles" localSheetId="39">'股权投资'!$2:$5</definedName>
    <definedName name="_xlnm.Print_Titles" localSheetId="53">'固定资产清理'!$2:$5</definedName>
    <definedName name="_xlnm.Print_Titles" localSheetId="44">'管道沟槽'!$2:$6</definedName>
    <definedName name="_xlnm.Print_Titles" localSheetId="45">'机器设备'!$2:$6</definedName>
    <definedName name="_xlnm.Print_Titles" localSheetId="3">'基本情况'!$2:$3</definedName>
    <definedName name="_xlnm.Print_Titles" localSheetId="12">'交易性-股票'!$2:$5</definedName>
    <definedName name="_xlnm.Print_Titles" localSheetId="14">'交易性-基金'!$2:$5</definedName>
    <definedName name="_xlnm.Print_Titles" localSheetId="66">'交易性金融负债'!$2:$5</definedName>
    <definedName name="_xlnm.Print_Titles" localSheetId="13">'交易性-债券'!$2:$5</definedName>
    <definedName name="_xlnm.Print_Titles" localSheetId="59">'开发支出'!$2:$5</definedName>
    <definedName name="_xlnm.Print_Titles" localSheetId="34">'可出售-股票'!$2:$5</definedName>
    <definedName name="_xlnm.Print_Titles" localSheetId="36">'可出售-其他'!$2:$5</definedName>
    <definedName name="_xlnm.Print_Titles" localSheetId="35">'可出售-债券'!$2:$5</definedName>
    <definedName name="_xlnm.Print_Titles" localSheetId="85">'其他非流动负债'!$2:$5</definedName>
    <definedName name="_xlnm.Print_Titles" localSheetId="63">'其他非流动资产'!$2:$5</definedName>
    <definedName name="_xlnm.Print_Titles" localSheetId="10">'其他货币资金'!$2:$5</definedName>
    <definedName name="_xlnm.Print_Titles" localSheetId="77">'其他流动负债'!$2:$5</definedName>
    <definedName name="_xlnm.Print_Titles" localSheetId="31">'其他流动资产'!$2:$5</definedName>
    <definedName name="_xlnm.Print_Titles" localSheetId="74">'其他应付款'!$2:$5</definedName>
    <definedName name="_xlnm.Print_Titles" localSheetId="20">'其他应收款'!$2:$5</definedName>
    <definedName name="_xlnm.Print_Titles" localSheetId="60">'商誉'!$2:$5</definedName>
    <definedName name="_xlnm.Print_Titles" localSheetId="54">'生产性生物资产'!$2:$6</definedName>
    <definedName name="_xlnm.Print_Titles" localSheetId="40">'投资性房地产'!$2:$6</definedName>
    <definedName name="_xlnm.Print_Titles" localSheetId="48">'土地'!$2:$6</definedName>
    <definedName name="_xlnm.Print_Titles" localSheetId="25">'委托加工物资'!$2:$6</definedName>
    <definedName name="_xlnm.Print_Titles" localSheetId="58">'无形-其他'!$2:$5</definedName>
    <definedName name="_xlnm.Print_Titles" localSheetId="57">'无形-土地'!$2:$5</definedName>
    <definedName name="_xlnm.Print_Titles" localSheetId="8">'现金'!$2:$5</definedName>
    <definedName name="_xlnm.Print_Titles" localSheetId="75">'一年到期非流动负债'!$2:$5</definedName>
    <definedName name="_xlnm.Print_Titles" localSheetId="30">'一年到期非流动资产'!$2:$5</definedName>
    <definedName name="_xlnm.Print_Titles" localSheetId="9">'银行存款'!$2:$5</definedName>
    <definedName name="_xlnm.Print_Titles" localSheetId="73">'应付股利（利润）'!$2:$5</definedName>
    <definedName name="_xlnm.Print_Titles" localSheetId="72">'应付利息'!$2:$5</definedName>
    <definedName name="_xlnm.Print_Titles" localSheetId="67">'应付票据'!$2:$5</definedName>
    <definedName name="_xlnm.Print_Titles" localSheetId="80">'应付债券'!$2:$5</definedName>
    <definedName name="_xlnm.Print_Titles" localSheetId="68">'应付账款'!$2:$5</definedName>
    <definedName name="_xlnm.Print_Titles" localSheetId="71">'应交税费'!$2:$5</definedName>
    <definedName name="_xlnm.Print_Titles" localSheetId="19">'应收股利（利润）'!$2:$5</definedName>
    <definedName name="_xlnm.Print_Titles" localSheetId="18">'应收利息'!$2:$5</definedName>
    <definedName name="_xlnm.Print_Titles" localSheetId="15">'应收票据'!$2:$5</definedName>
    <definedName name="_xlnm.Print_Titles" localSheetId="16">'应收账款'!$2:$5</definedName>
    <definedName name="_xlnm.Print_Titles" localSheetId="55">'油气资产'!$2:$6</definedName>
    <definedName name="_xlnm.Print_Titles" localSheetId="17">'预付账款'!$2:$5</definedName>
    <definedName name="_xlnm.Print_Titles" localSheetId="83">'预计负债'!$2:$5</definedName>
    <definedName name="_xlnm.Print_Titles" localSheetId="69">'预收账款'!$2:$5</definedName>
    <definedName name="_xlnm.Print_Titles" localSheetId="23">'原材料'!$2:$6</definedName>
    <definedName name="_xlnm.Print_Titles" localSheetId="27">'在产品（自制半成品）'!$2:$6</definedName>
    <definedName name="_xlnm.Print_Titles" localSheetId="51">'在建（设备）'!$2:$6</definedName>
    <definedName name="_xlnm.Print_Titles" localSheetId="50">'在建（土建）'!$2:$5</definedName>
    <definedName name="_xlnm.Print_Titles" localSheetId="24">'在库周转材料'!$2:$6</definedName>
    <definedName name="_xlnm.Print_Titles" localSheetId="29">'在用周转材料'!$2:$6</definedName>
    <definedName name="_xlnm.Print_Titles" localSheetId="70">'职工薪酬'!$2:$5</definedName>
    <definedName name="_xlnm.Print_Titles" localSheetId="82">'专项应付款'!$2:$5</definedName>
    <definedName name="전" localSheetId="3">#REF!</definedName>
    <definedName name="전" localSheetId="4">#REF!</definedName>
    <definedName name="주택사업본부" localSheetId="3">#REF!</definedName>
    <definedName name="주택사업본부" localSheetId="4">#REF!</definedName>
    <definedName name="철구사업본부" localSheetId="3">#REF!</definedName>
    <definedName name="철구사업본부" localSheetId="4">#REF!</definedName>
    <definedName name="年初短期投资">#REF!</definedName>
    <definedName name="年初货币资金">#REF!</definedName>
    <definedName name="年初应收票据">#REF!</definedName>
  </definedNames>
  <calcPr fullCalcOnLoad="1"/>
</workbook>
</file>

<file path=xl/comments13.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chenjie:
如：鞍山信托、民生银行等、天鸿宝业等</t>
        </r>
      </text>
    </comment>
    <comment ref="D6" authorId="0">
      <text>
        <r>
          <rPr>
            <sz val="9"/>
            <rFont val="宋体"/>
            <family val="0"/>
          </rPr>
          <t>chenjie:
购买日</t>
        </r>
      </text>
    </comment>
  </commentList>
</comments>
</file>

<file path=xl/comments14.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chenjie:
如：国库券、电力债券
    ＊＊公司债券</t>
        </r>
      </text>
    </comment>
  </commentList>
</comments>
</file>

<file path=xl/comments15.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如：上投摩根内需动力</t>
        </r>
      </text>
    </comment>
    <comment ref="D6" authorId="0">
      <text>
        <r>
          <rPr>
            <sz val="9"/>
            <rFont val="宋体"/>
            <family val="0"/>
          </rPr>
          <t>开放式、封闭式等</t>
        </r>
      </text>
    </comment>
    <comment ref="E6" authorId="0">
      <text>
        <r>
          <rPr>
            <sz val="9"/>
            <rFont val="宋体"/>
            <family val="0"/>
          </rPr>
          <t>chenjie:
购买日</t>
        </r>
      </text>
    </comment>
  </commentList>
</comments>
</file>

<file path=xl/comments19.xml><?xml version="1.0" encoding="utf-8"?>
<comments xmlns="http://schemas.openxmlformats.org/spreadsheetml/2006/main">
  <authors>
    <author>chenjie</author>
  </authors>
  <commentList>
    <comment ref="B6" authorId="0">
      <text>
        <r>
          <rPr>
            <sz val="9"/>
            <rFont val="宋体"/>
            <family val="0"/>
          </rPr>
          <t>chenjie:
填全称</t>
        </r>
      </text>
    </comment>
    <comment ref="C6" authorId="0">
      <text>
        <r>
          <rPr>
            <sz val="9"/>
            <rFont val="宋体"/>
            <family val="0"/>
          </rPr>
          <t>chenjie:
发生日期指利息结算日，填列到日。</t>
        </r>
      </text>
    </comment>
    <comment ref="E6" authorId="0">
      <text>
        <r>
          <rPr>
            <sz val="9"/>
            <rFont val="宋体"/>
            <family val="0"/>
          </rPr>
          <t>chenjie:
填列到“日”，如“2001.6.1—2001.12.30”。</t>
        </r>
      </text>
    </comment>
  </commentList>
</comments>
</file>

<file path=xl/comments20.xml><?xml version="1.0" encoding="utf-8"?>
<comments xmlns="http://schemas.openxmlformats.org/spreadsheetml/2006/main">
  <authors>
    <author>chenjie</author>
  </authors>
  <commentList>
    <comment ref="C6" authorId="0">
      <text>
        <r>
          <rPr>
            <sz val="9"/>
            <rFont val="宋体"/>
            <family val="0"/>
          </rPr>
          <t>chenjie:
指的是利润或股利分配时间</t>
        </r>
      </text>
    </comment>
    <comment ref="D6" authorId="0">
      <text>
        <r>
          <rPr>
            <sz val="9"/>
            <rFont val="宋体"/>
            <family val="0"/>
          </rPr>
          <t>chenjie:
指股利发生的期间，如2002年应收2001年的股利，则该栏目填写“2001年”。</t>
        </r>
      </text>
    </comment>
    <comment ref="J6" authorId="0">
      <text>
        <r>
          <rPr>
            <sz val="9"/>
            <rFont val="宋体"/>
            <family val="0"/>
          </rPr>
          <t>chenjie:
注明实际的股权比例</t>
        </r>
      </text>
    </comment>
  </commentList>
</comments>
</file>

<file path=xl/comments25.xml><?xml version="1.0" encoding="utf-8"?>
<comments xmlns="http://schemas.openxmlformats.org/spreadsheetml/2006/main">
  <authors>
    <author>chenjie</author>
  </authors>
  <commentList>
    <comment ref="O7" authorId="0">
      <text>
        <r>
          <rPr>
            <sz val="9"/>
            <rFont val="宋体"/>
            <family val="0"/>
          </rPr>
          <t>chenjie:
(1)注1；(2)负数余额产生的原因。</t>
        </r>
      </text>
    </comment>
  </commentList>
</comments>
</file>

<file path=xl/comments27.xml><?xml version="1.0" encoding="utf-8"?>
<comments xmlns="http://schemas.openxmlformats.org/spreadsheetml/2006/main">
  <authors>
    <author>chenjie</author>
  </authors>
  <commentList>
    <comment ref="O7" authorId="0">
      <text>
        <r>
          <rPr>
            <sz val="9"/>
            <rFont val="宋体"/>
            <family val="0"/>
          </rPr>
          <t>chenjie:
(1)注1；(2)负数余额产生的原因。</t>
        </r>
      </text>
    </comment>
  </commentList>
</comments>
</file>

<file path=xl/comments31.xml><?xml version="1.0" encoding="utf-8"?>
<comments xmlns="http://schemas.openxmlformats.org/spreadsheetml/2006/main">
  <authors>
    <author>chenjie</author>
  </authors>
  <commentList>
    <comment ref="B6" authorId="0">
      <text>
        <r>
          <rPr>
            <sz val="9"/>
            <rFont val="宋体"/>
            <family val="0"/>
          </rPr>
          <t>chenjie:
填入债券名称如：“3年期国库券”、“5年期电力基金债券”等</t>
        </r>
      </text>
    </comment>
    <comment ref="C6" authorId="0">
      <text>
        <r>
          <rPr>
            <sz val="9"/>
            <rFont val="宋体"/>
            <family val="0"/>
          </rPr>
          <t>chenjie:
购买日</t>
        </r>
      </text>
    </comment>
    <comment ref="J6" authorId="0">
      <text>
        <r>
          <rPr>
            <sz val="9"/>
            <rFont val="宋体"/>
            <family val="0"/>
          </rPr>
          <t>chenjie:
设定抵押的债券应标明</t>
        </r>
      </text>
    </comment>
  </commentList>
</comments>
</file>

<file path=xl/comments35.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chenjie:
指国家股、法人股、流通股等</t>
        </r>
      </text>
    </comment>
    <comment ref="D6" authorId="0">
      <text>
        <r>
          <rPr>
            <sz val="9"/>
            <rFont val="宋体"/>
            <family val="0"/>
          </rPr>
          <t>chenjie:
指购买日或以其他方式（如非货币性交易换入、以债权换入等）取得股权的协议转让日</t>
        </r>
      </text>
    </comment>
    <comment ref="E6" authorId="0">
      <text>
        <r>
          <rPr>
            <sz val="9"/>
            <rFont val="宋体"/>
            <family val="0"/>
          </rPr>
          <t>chenjie:
与股权证一致</t>
        </r>
      </text>
    </comment>
    <comment ref="F6" authorId="0">
      <text>
        <r>
          <rPr>
            <sz val="9"/>
            <rFont val="宋体"/>
            <family val="0"/>
          </rPr>
          <t>chenjie:
与股权证一致</t>
        </r>
      </text>
    </comment>
    <comment ref="G6" authorId="0">
      <text>
        <r>
          <rPr>
            <sz val="9"/>
            <rFont val="宋体"/>
            <family val="0"/>
          </rPr>
          <t>chenjie:
指基准日收盘价</t>
        </r>
      </text>
    </comment>
  </commentList>
</comments>
</file>

<file path=xl/comments37.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如：XXXXX基金</t>
        </r>
      </text>
    </comment>
    <comment ref="D6" authorId="0">
      <text>
        <r>
          <rPr>
            <sz val="9"/>
            <rFont val="宋体"/>
            <family val="0"/>
          </rPr>
          <t>chenjie:
指购买日或以其他方式（如非货币性交易换入、以债权换入等）取得股权的协议转让日</t>
        </r>
      </text>
    </comment>
    <comment ref="E6" authorId="0">
      <text>
        <r>
          <rPr>
            <sz val="9"/>
            <rFont val="宋体"/>
            <family val="0"/>
          </rPr>
          <t>chenjie:
与股权证一致</t>
        </r>
      </text>
    </comment>
    <comment ref="F6" authorId="0">
      <text>
        <r>
          <rPr>
            <sz val="9"/>
            <rFont val="宋体"/>
            <family val="0"/>
          </rPr>
          <t>chenjie:
指基准日收盘价</t>
        </r>
      </text>
    </comment>
  </commentList>
</comments>
</file>

<file path=xl/comments39.xml><?xml version="1.0" encoding="utf-8"?>
<comments xmlns="http://schemas.openxmlformats.org/spreadsheetml/2006/main">
  <authors>
    <author>chenjie</author>
  </authors>
  <commentList>
    <comment ref="B6" authorId="0">
      <text>
        <r>
          <rPr>
            <sz val="9"/>
            <rFont val="宋体"/>
            <family val="0"/>
          </rPr>
          <t>chenjie:
债务单位名称应填列全称，不应以地名或不明确的简称或业务内容代替</t>
        </r>
      </text>
    </comment>
    <comment ref="C6" authorId="0">
      <text>
        <r>
          <rPr>
            <sz val="9"/>
            <rFont val="宋体"/>
            <family val="0"/>
          </rPr>
          <t>chenjie:
如：“租赁XXXXXX”等</t>
        </r>
      </text>
    </comment>
    <comment ref="D6" authorId="0">
      <text>
        <r>
          <rPr>
            <sz val="9"/>
            <rFont val="宋体"/>
            <family val="0"/>
          </rPr>
          <t>chenjie:
填列最后一笔借方发生额的日期；
日期填写形式(半角状态下)如：2002-6又如2001-11</t>
        </r>
      </text>
    </comment>
    <comment ref="J6"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41.xml><?xml version="1.0" encoding="utf-8"?>
<comments xmlns="http://schemas.openxmlformats.org/spreadsheetml/2006/main">
  <authors>
    <author>chenjie</author>
  </authors>
  <commentList>
    <comment ref="B7" authorId="0">
      <text>
        <r>
          <rPr>
            <sz val="9"/>
            <rFont val="宋体"/>
            <family val="0"/>
          </rPr>
          <t>chenjie:
填写房产证编号,无证不填</t>
        </r>
      </text>
    </comment>
    <comment ref="F7" authorId="0">
      <text>
        <r>
          <rPr>
            <sz val="9"/>
            <rFont val="宋体"/>
            <family val="0"/>
          </rPr>
          <t>chenjie:
如：“砖混、钢混、框架、砖木、简易”等，各类型结构的定义参见填表说明。</t>
        </r>
      </text>
    </comment>
    <comment ref="O7" authorId="0">
      <text>
        <r>
          <rPr>
            <sz val="9"/>
            <rFont val="宋体"/>
            <family val="0"/>
          </rPr>
          <t>chenjie:
指竣工日期</t>
        </r>
      </text>
    </comment>
    <comment ref="P7" authorId="0">
      <text>
        <r>
          <rPr>
            <sz val="9"/>
            <rFont val="宋体"/>
            <family val="0"/>
          </rPr>
          <t>chenjie:
m2或m3</t>
        </r>
      </text>
    </comment>
    <comment ref="Q7"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AD7"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3.xml><?xml version="1.0" encoding="utf-8"?>
<comments xmlns="http://schemas.openxmlformats.org/spreadsheetml/2006/main">
  <authors>
    <author>chenjie</author>
  </authors>
  <commentList>
    <comment ref="B7" authorId="0">
      <text>
        <r>
          <rPr>
            <sz val="9"/>
            <rFont val="宋体"/>
            <family val="0"/>
          </rPr>
          <t>chenjie:
填写房产证编号,无证不填</t>
        </r>
      </text>
    </comment>
    <comment ref="F7" authorId="0">
      <text>
        <r>
          <rPr>
            <sz val="9"/>
            <rFont val="宋体"/>
            <family val="0"/>
          </rPr>
          <t>chenjie:
如：“砖混、钢混、框架、砖木、简易”等，各类型结构的定义参见填表说明。</t>
        </r>
      </text>
    </comment>
    <comment ref="O7" authorId="0">
      <text>
        <r>
          <rPr>
            <sz val="9"/>
            <rFont val="宋体"/>
            <family val="0"/>
          </rPr>
          <t>格式：2003-8-9</t>
        </r>
      </text>
    </comment>
    <comment ref="P7" authorId="0">
      <text>
        <r>
          <rPr>
            <sz val="9"/>
            <rFont val="宋体"/>
            <family val="0"/>
          </rPr>
          <t>chenjie:
m2或m3</t>
        </r>
      </text>
    </comment>
    <comment ref="Q7"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AD7"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4.xml><?xml version="1.0" encoding="utf-8"?>
<comments xmlns="http://schemas.openxmlformats.org/spreadsheetml/2006/main">
  <authors>
    <author>chenjie</author>
  </authors>
  <commentList>
    <comment ref="B7" authorId="0">
      <text>
        <r>
          <rPr>
            <sz val="9"/>
            <rFont val="宋体"/>
            <family val="0"/>
          </rPr>
          <t>chenjie:
填写构筑物或其他辅助设施的全称</t>
        </r>
      </text>
    </comment>
    <comment ref="C7" authorId="0">
      <text>
        <r>
          <rPr>
            <sz val="9"/>
            <rFont val="宋体"/>
            <family val="0"/>
          </rPr>
          <t>chenjie:
如“砖、钢筋砼、钢结构、砖铁栏杆、砼面、沥青面、砖面”等，详见填表说明</t>
        </r>
      </text>
    </comment>
    <comment ref="E7" authorId="0">
      <text>
        <r>
          <rPr>
            <sz val="9"/>
            <rFont val="宋体"/>
            <family val="0"/>
          </rPr>
          <t>格式：2003-8-9</t>
        </r>
      </text>
    </comment>
    <comment ref="F7" authorId="0">
      <text>
        <r>
          <rPr>
            <sz val="9"/>
            <rFont val="宋体"/>
            <family val="0"/>
          </rPr>
          <t>chenjie:
座、口（井）、m、个等，详见填表说明</t>
        </r>
      </text>
    </comment>
    <comment ref="I7" authorId="0">
      <text>
        <r>
          <rPr>
            <sz val="9"/>
            <rFont val="宋体"/>
            <family val="0"/>
          </rPr>
          <t>chenjie:
长度、宽度和建筑面积应按图纸准确填写</t>
        </r>
      </text>
    </comment>
    <comment ref="U7" authorId="0">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List>
</comments>
</file>

<file path=xl/comments45.xml><?xml version="1.0" encoding="utf-8"?>
<comments xmlns="http://schemas.openxmlformats.org/spreadsheetml/2006/main">
  <authors>
    <author>chenjie</author>
  </authors>
  <commentList>
    <comment ref="B7" authorId="0">
      <text>
        <r>
          <rPr>
            <sz val="9"/>
            <rFont val="宋体"/>
            <family val="0"/>
          </rPr>
          <t>chenjie:
填写管道和沟槽的全称</t>
        </r>
      </text>
    </comment>
    <comment ref="F7" authorId="0">
      <text>
        <r>
          <rPr>
            <sz val="9"/>
            <rFont val="宋体"/>
            <family val="0"/>
          </rPr>
          <t>chenjie:
长度、槽深、沟宽*沟厚管径*壁厚、材质、绝缘方式等应按图纸准确填写</t>
        </r>
      </text>
    </comment>
    <comment ref="G7" authorId="0">
      <text>
        <r>
          <rPr>
            <sz val="9"/>
            <rFont val="宋体"/>
            <family val="0"/>
          </rPr>
          <t>chenjie:
如”砖、砼、钢管、砼管”等</t>
        </r>
      </text>
    </comment>
    <comment ref="I7" authorId="0">
      <text>
        <r>
          <rPr>
            <sz val="9"/>
            <rFont val="宋体"/>
            <family val="0"/>
          </rPr>
          <t>格式：2003-8-9</t>
        </r>
      </text>
    </comment>
    <comment ref="T7"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7.xml><?xml version="1.0" encoding="utf-8"?>
<comments xmlns="http://schemas.openxmlformats.org/spreadsheetml/2006/main">
  <authors>
    <author>chenjie</author>
  </authors>
  <commentList>
    <comment ref="B7" authorId="0">
      <text>
        <r>
          <rPr>
            <sz val="9"/>
            <rFont val="宋体"/>
            <family val="0"/>
          </rPr>
          <t>chenjie:
指当地交管部门颁发的车辆牌照号</t>
        </r>
      </text>
    </comment>
    <comment ref="C7" authorId="0">
      <text>
        <r>
          <rPr>
            <sz val="9"/>
            <rFont val="宋体"/>
            <family val="0"/>
          </rPr>
          <t>chenjie:
按车辆行驶证表述的名称和型号填写</t>
        </r>
      </text>
    </comment>
    <comment ref="E7" authorId="0">
      <text>
        <r>
          <rPr>
            <sz val="9"/>
            <rFont val="宋体"/>
            <family val="0"/>
          </rPr>
          <t>chenjie:
按车辆铭牌填写，不得以地名或经销商名称替代</t>
        </r>
      </text>
    </comment>
    <comment ref="F7" authorId="0">
      <text>
        <r>
          <rPr>
            <sz val="9"/>
            <rFont val="宋体"/>
            <family val="0"/>
          </rPr>
          <t>chenjie:
辆</t>
        </r>
      </text>
    </comment>
    <comment ref="H7" authorId="0">
      <text>
        <r>
          <rPr>
            <sz val="9"/>
            <rFont val="宋体"/>
            <family val="0"/>
          </rPr>
          <t>格式：2003-8-9</t>
        </r>
      </text>
    </comment>
    <comment ref="I7" authorId="0">
      <text>
        <r>
          <rPr>
            <sz val="9"/>
            <rFont val="宋体"/>
            <family val="0"/>
          </rPr>
          <t>chenjie:
投入使用的日期</t>
        </r>
      </text>
    </comment>
    <comment ref="J7" authorId="0">
      <text>
        <r>
          <rPr>
            <sz val="9"/>
            <rFont val="宋体"/>
            <family val="0"/>
          </rPr>
          <t>chenjie:
按里程表显示数填列，若里程表已损坏或不准确，则无需填写</t>
        </r>
      </text>
    </comment>
    <comment ref="U7" authorId="0">
      <text>
        <r>
          <rPr>
            <sz val="9"/>
            <rFont val="宋体"/>
            <family val="0"/>
          </rPr>
          <t>chenjie:
(1)对待报废、盘亏、帐外等运输车辆应在备注栏标明；(2)因折旧提超等原因造成负数余额的项目，应简述原因（3）其他</t>
        </r>
      </text>
    </comment>
  </commentList>
</comments>
</file>

<file path=xl/comments49.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D7" authorId="0">
      <text>
        <r>
          <rPr>
            <sz val="9"/>
            <rFont val="宋体"/>
            <family val="0"/>
          </rPr>
          <t>chenjie:
所填内容应与土地证记录相符</t>
        </r>
      </text>
    </comment>
    <comment ref="E7" authorId="0">
      <text>
        <r>
          <rPr>
            <sz val="9"/>
            <rFont val="宋体"/>
            <family val="0"/>
          </rPr>
          <t>格式：2003-8-9</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List>
</comments>
</file>

<file path=xl/comments51.xml><?xml version="1.0" encoding="utf-8"?>
<comments xmlns="http://schemas.openxmlformats.org/spreadsheetml/2006/main">
  <authors>
    <author>chenjie</author>
  </authors>
  <commentList>
    <comment ref="E6"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F6" authorId="0">
      <text>
        <r>
          <rPr>
            <sz val="9"/>
            <rFont val="宋体"/>
            <family val="0"/>
          </rPr>
          <t>chenjie:
指财务实际付款与合同总价款之比</t>
        </r>
      </text>
    </comment>
    <comment ref="L6" authorId="0">
      <text>
        <r>
          <rPr>
            <sz val="9"/>
            <rFont val="宋体"/>
            <family val="0"/>
          </rPr>
          <t>chenjie:
处于非正常状态的在建工程项目应在备注栏标注在建工程的施工状况，如：“停建1年、季节性停建”等</t>
        </r>
      </text>
    </comment>
  </commentList>
</comments>
</file>

<file path=xl/comments52.xml><?xml version="1.0" encoding="utf-8"?>
<comments xmlns="http://schemas.openxmlformats.org/spreadsheetml/2006/main">
  <authors>
    <author>chenjie</author>
  </authors>
  <commentList>
    <comment ref="B7" authorId="0">
      <text>
        <r>
          <rPr>
            <sz val="9"/>
            <rFont val="宋体"/>
            <family val="0"/>
          </rPr>
          <t>chenjie:
请按照工程项目整理填列本表，不应按照财务入账时间顺序填列。</t>
        </r>
      </text>
    </comment>
    <comment ref="S7" authorId="0">
      <text>
        <r>
          <rPr>
            <sz val="9"/>
            <rFont val="宋体"/>
            <family val="0"/>
          </rPr>
          <t>chenjie:
处于非正常状态的在建工程项目应在备注栏标注在建工程的施工状况，如：“停建1年、季节性停建”等</t>
        </r>
      </text>
    </comment>
  </commentList>
</comments>
</file>

<file path=xl/comments54.xml><?xml version="1.0" encoding="utf-8"?>
<comments xmlns="http://schemas.openxmlformats.org/spreadsheetml/2006/main">
  <authors>
    <author>chenjie</author>
  </authors>
  <commentList>
    <comment ref="B6" authorId="0">
      <text>
        <r>
          <rPr>
            <sz val="9"/>
            <rFont val="宋体"/>
            <family val="0"/>
          </rPr>
          <t>chenjie:
填列转入固定资产实物名称及规格型号，如“报废油罐汽车HQG5吨1辆”、“出售CA6140.2M普通车床1台”等</t>
        </r>
      </text>
    </comment>
    <comment ref="C6" authorId="0">
      <text>
        <r>
          <rPr>
            <sz val="9"/>
            <rFont val="宋体"/>
            <family val="0"/>
          </rPr>
          <t>chenjie:
发生日期为转入时间</t>
        </r>
      </text>
    </comment>
    <comment ref="H6" authorId="0">
      <text>
        <r>
          <rPr>
            <sz val="9"/>
            <rFont val="宋体"/>
            <family val="0"/>
          </rPr>
          <t>chenjie:
简要注明基准日资产清理状况（如“已清理完毕”、“清理净损失”、“清理收入”等</t>
        </r>
      </text>
    </comment>
  </commentList>
</comments>
</file>

<file path=xl/comments55.xml><?xml version="1.0" encoding="utf-8"?>
<comments xmlns="http://schemas.openxmlformats.org/spreadsheetml/2006/main">
  <authors>
    <author>chenjie</author>
  </authors>
  <commentList>
    <comment ref="I7" authorId="0">
      <text>
        <r>
          <rPr>
            <sz val="9"/>
            <rFont val="宋体"/>
            <family val="0"/>
          </rPr>
          <t>格式：2003-8-9</t>
        </r>
      </text>
    </comment>
    <comment ref="U7"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6.xml><?xml version="1.0" encoding="utf-8"?>
<comments xmlns="http://schemas.openxmlformats.org/spreadsheetml/2006/main">
  <authors>
    <author>chenjie</author>
  </authors>
  <commentList>
    <comment ref="U7"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8.xml><?xml version="1.0" encoding="utf-8"?>
<comments xmlns="http://schemas.openxmlformats.org/spreadsheetml/2006/main">
  <authors>
    <author>chenjie</author>
  </authors>
  <commentList>
    <comment ref="B6" authorId="0">
      <text>
        <r>
          <rPr>
            <sz val="9"/>
            <rFont val="宋体"/>
            <family val="0"/>
          </rPr>
          <t>chenjie:
土地使用权证书的编号</t>
        </r>
      </text>
    </comment>
    <comment ref="D6" authorId="0">
      <text>
        <r>
          <rPr>
            <sz val="9"/>
            <rFont val="宋体"/>
            <family val="0"/>
          </rPr>
          <t>chenjie:
所填内容应与土地证记录相符</t>
        </r>
      </text>
    </comment>
    <comment ref="E6" authorId="0">
      <text>
        <r>
          <rPr>
            <sz val="9"/>
            <rFont val="宋体"/>
            <family val="0"/>
          </rPr>
          <t>chenjie:
所填内容应与土地证记录相符</t>
        </r>
      </text>
    </comment>
    <comment ref="F6" authorId="0">
      <text>
        <r>
          <rPr>
            <sz val="9"/>
            <rFont val="宋体"/>
            <family val="0"/>
          </rPr>
          <t>chenjie:
所填内容应与土地证记录相符</t>
        </r>
      </text>
    </comment>
    <comment ref="G6" authorId="0">
      <text>
        <r>
          <rPr>
            <sz val="9"/>
            <rFont val="宋体"/>
            <family val="0"/>
          </rPr>
          <t>chenjie:
所填内容应与土地证记录相符</t>
        </r>
      </text>
    </comment>
  </commentList>
</comments>
</file>

<file path=xl/comments60.xml><?xml version="1.0" encoding="utf-8"?>
<comments xmlns="http://schemas.openxmlformats.org/spreadsheetml/2006/main">
  <authors>
    <author>chenjie</author>
  </authors>
  <commentList>
    <comment ref="B6" authorId="0">
      <text>
        <r>
          <rPr>
            <sz val="9"/>
            <rFont val="宋体"/>
            <family val="0"/>
          </rPr>
          <t>chenjie:
如：“××专利权”、“××软件”等</t>
        </r>
      </text>
    </comment>
    <comment ref="K6" authorId="0">
      <text>
        <r>
          <rPr>
            <sz val="9"/>
            <rFont val="宋体"/>
            <family val="0"/>
          </rPr>
          <t>chenjie:
企业实际拥有但基准日未入帐的不应填入本表</t>
        </r>
      </text>
    </comment>
  </commentList>
</comments>
</file>

<file path=xl/comments61.xml><?xml version="1.0" encoding="utf-8"?>
<comments xmlns="http://schemas.openxmlformats.org/spreadsheetml/2006/main">
  <authors>
    <author>chenjie</author>
  </authors>
  <commentList>
    <comment ref="B6" authorId="0">
      <text>
        <r>
          <rPr>
            <sz val="9"/>
            <rFont val="宋体"/>
            <family val="0"/>
          </rPr>
          <t>chenjie:
如：“××专利权”、“××软件”等</t>
        </r>
      </text>
    </comment>
    <comment ref="I6" authorId="0">
      <text>
        <r>
          <rPr>
            <sz val="9"/>
            <rFont val="宋体"/>
            <family val="0"/>
          </rPr>
          <t>chenjie:
企业实际拥有但基准日未入帐的不应填入本表</t>
        </r>
      </text>
    </comment>
  </commentList>
</comments>
</file>

<file path=xl/comments64.xml><?xml version="1.0" encoding="utf-8"?>
<comments xmlns="http://schemas.openxmlformats.org/spreadsheetml/2006/main">
  <authors>
    <author>chenjie</author>
  </authors>
  <commentList>
    <comment ref="I6" authorId="0">
      <text>
        <r>
          <rPr>
            <sz val="9"/>
            <rFont val="宋体"/>
            <family val="0"/>
          </rPr>
          <t>chenjie:
金额较大的项目，在备注栏注明其内容或附说明该项资产的内容和价值构成的专项说明。</t>
        </r>
      </text>
    </comment>
  </commentList>
</comments>
</file>

<file path=xl/comments66.xml><?xml version="1.0" encoding="utf-8"?>
<comments xmlns="http://schemas.openxmlformats.org/spreadsheetml/2006/main">
  <authors>
    <author>chenjie</author>
  </authors>
  <commentList>
    <comment ref="B6" authorId="0">
      <text>
        <r>
          <rPr>
            <sz val="9"/>
            <rFont val="宋体"/>
            <family val="0"/>
          </rPr>
          <t>chenjie:
填全称</t>
        </r>
      </text>
    </comment>
    <comment ref="C6" authorId="0">
      <text>
        <r>
          <rPr>
            <sz val="9"/>
            <rFont val="宋体"/>
            <family val="0"/>
          </rPr>
          <t>chenjie:
指借款合同规定的借款启始日，填列到日</t>
        </r>
      </text>
    </comment>
    <comment ref="D6" authorId="0">
      <text>
        <r>
          <rPr>
            <sz val="9"/>
            <rFont val="宋体"/>
            <family val="0"/>
          </rPr>
          <t>chenjie:
与借款合同规定到期日应一致</t>
        </r>
      </text>
    </comment>
    <comment ref="E6" authorId="0">
      <text>
        <r>
          <rPr>
            <sz val="9"/>
            <rFont val="宋体"/>
            <family val="0"/>
          </rPr>
          <t>chenjie:
与借款合同规定利率应一致</t>
        </r>
      </text>
    </comment>
    <comment ref="M6"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67.xml><?xml version="1.0" encoding="utf-8"?>
<comments xmlns="http://schemas.openxmlformats.org/spreadsheetml/2006/main">
  <authors>
    <author>chenjie</author>
  </authors>
  <commentList>
    <comment ref="B6" authorId="0">
      <text>
        <r>
          <rPr>
            <sz val="9"/>
            <rFont val="宋体"/>
            <family val="0"/>
          </rPr>
          <t>chenjie:
债权单位名称应填列全称，不应以地名或不明确的简称或业务内容代替</t>
        </r>
      </text>
    </comment>
    <comment ref="C6" authorId="0">
      <text>
        <r>
          <rPr>
            <sz val="9"/>
            <rFont val="宋体"/>
            <family val="0"/>
          </rPr>
          <t>chenjie:
填列最后一笔贷方发生额的日期；
日期填写形式(半角状态下)如：2002.6又如2001.11</t>
        </r>
      </text>
    </comment>
    <comment ref="D6" authorId="0">
      <text>
        <r>
          <rPr>
            <sz val="9"/>
            <rFont val="宋体"/>
            <family val="0"/>
          </rPr>
          <t>chenjie:
如：“购油款”等</t>
        </r>
      </text>
    </comment>
    <comment ref="I6"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8.xml><?xml version="1.0" encoding="utf-8"?>
<comments xmlns="http://schemas.openxmlformats.org/spreadsheetml/2006/main">
  <authors>
    <author>chenjie</author>
  </authors>
  <commentList>
    <comment ref="B6" authorId="0">
      <text>
        <r>
          <rPr>
            <sz val="9"/>
            <rFont val="宋体"/>
            <family val="0"/>
          </rPr>
          <t>chenjie:
债权单位名称应填列全称，不应以地名或不明确的简称或业务内容代替</t>
        </r>
      </text>
    </comment>
    <comment ref="C6" authorId="0">
      <text>
        <r>
          <rPr>
            <sz val="9"/>
            <rFont val="宋体"/>
            <family val="0"/>
          </rPr>
          <t>chenjie:
填列票据的签发日期；
日期填写形式(半角状态下)如：2002.6又如2001.11</t>
        </r>
      </text>
    </comment>
    <comment ref="J6"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7.xml><?xml version="1.0" encoding="utf-8"?>
<comments xmlns="http://schemas.openxmlformats.org/spreadsheetml/2006/main">
  <authors>
    <author>MC SYSTEM</author>
  </authors>
  <commentList>
    <comment ref="C1" authorId="0">
      <text>
        <r>
          <rPr>
            <sz val="9"/>
            <rFont val="宋体"/>
            <family val="0"/>
          </rPr>
          <t>此表为汇总表，无需填写！</t>
        </r>
      </text>
    </comment>
  </commentList>
</comments>
</file>

<file path=xl/comments73.xml><?xml version="1.0" encoding="utf-8"?>
<comments xmlns="http://schemas.openxmlformats.org/spreadsheetml/2006/main">
  <authors>
    <author>chenjie</author>
  </authors>
  <commentList>
    <comment ref="B6" authorId="0">
      <text>
        <r>
          <rPr>
            <sz val="9"/>
            <rFont val="宋体"/>
            <family val="0"/>
          </rPr>
          <t>chenjie:
填全称</t>
        </r>
      </text>
    </comment>
    <comment ref="C6" authorId="0">
      <text>
        <r>
          <rPr>
            <sz val="9"/>
            <rFont val="宋体"/>
            <family val="0"/>
          </rPr>
          <t>chenjie:
发生日期指利息结算日，填列到日。</t>
        </r>
      </text>
    </comment>
    <comment ref="E6" authorId="0">
      <text>
        <r>
          <rPr>
            <sz val="9"/>
            <rFont val="宋体"/>
            <family val="0"/>
          </rPr>
          <t>chenjie:
填列到“日”，如“2001.6.1—2001.12.30”。</t>
        </r>
      </text>
    </comment>
  </commentList>
</comments>
</file>

<file path=xl/comments74.xml><?xml version="1.0" encoding="utf-8"?>
<comments xmlns="http://schemas.openxmlformats.org/spreadsheetml/2006/main">
  <authors>
    <author>chenjie</author>
  </authors>
  <commentList>
    <comment ref="I6" authorId="0">
      <text>
        <r>
          <rPr>
            <sz val="9"/>
            <rFont val="宋体"/>
            <family val="0"/>
          </rPr>
          <t>chenjie:
对于长期未付的利润（股利），请在备注栏标明原因</t>
        </r>
      </text>
    </comment>
  </commentList>
</comments>
</file>

<file path=xl/comments76.xml><?xml version="1.0" encoding="utf-8"?>
<comments xmlns="http://schemas.openxmlformats.org/spreadsheetml/2006/main">
  <authors>
    <author>chenjie</author>
  </authors>
  <commentList>
    <comment ref="B6" authorId="0">
      <text>
        <r>
          <rPr>
            <sz val="9"/>
            <rFont val="宋体"/>
            <family val="0"/>
          </rPr>
          <t>chenjie:
参见长期借款表</t>
        </r>
      </text>
    </comment>
  </commentList>
</comments>
</file>

<file path=xl/comments80.xml><?xml version="1.0" encoding="utf-8"?>
<comments xmlns="http://schemas.openxmlformats.org/spreadsheetml/2006/main">
  <authors>
    <author>chenjie</author>
  </authors>
  <commentList>
    <comment ref="B6" authorId="0">
      <text>
        <r>
          <rPr>
            <sz val="9"/>
            <rFont val="宋体"/>
            <family val="0"/>
          </rPr>
          <t>chenjie:
填全称</t>
        </r>
      </text>
    </comment>
    <comment ref="C6" authorId="0">
      <text>
        <r>
          <rPr>
            <sz val="9"/>
            <rFont val="宋体"/>
            <family val="0"/>
          </rPr>
          <t>chenjie:
指借款合同规定的借款启始日，填列到日</t>
        </r>
      </text>
    </comment>
    <comment ref="D6" authorId="0">
      <text>
        <r>
          <rPr>
            <sz val="9"/>
            <rFont val="宋体"/>
            <family val="0"/>
          </rPr>
          <t>chenjie:
与借款合同规定到期日应一致</t>
        </r>
      </text>
    </comment>
    <comment ref="E6" authorId="0">
      <text>
        <r>
          <rPr>
            <sz val="9"/>
            <rFont val="宋体"/>
            <family val="0"/>
          </rPr>
          <t>chenjie:
与借款合同规定利率应一致</t>
        </r>
      </text>
    </comment>
    <comment ref="M6"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82.xml><?xml version="1.0" encoding="utf-8"?>
<comments xmlns="http://schemas.openxmlformats.org/spreadsheetml/2006/main">
  <authors>
    <author>sucheng</author>
    <author>chenjie</author>
  </authors>
  <commentList>
    <comment ref="E6" authorId="0">
      <text>
        <r>
          <rPr>
            <sz val="9"/>
            <rFont val="宋体"/>
            <family val="0"/>
          </rPr>
          <t>sucheng:
合同规定的，于基准日尚未支付的余额</t>
        </r>
      </text>
    </comment>
    <comment ref="B7" authorId="1">
      <text>
        <r>
          <rPr>
            <sz val="9"/>
            <rFont val="宋体"/>
            <family val="0"/>
          </rPr>
          <t>chenjie:
填列债权单位全称</t>
        </r>
      </text>
    </comment>
    <comment ref="C7" authorId="1">
      <text>
        <r>
          <rPr>
            <sz val="9"/>
            <rFont val="宋体"/>
            <family val="0"/>
          </rPr>
          <t>chenjie:
按合同协议确定的开始计算应付款的日期，填列到日。</t>
        </r>
      </text>
    </comment>
    <comment ref="D7" authorId="1">
      <text>
        <r>
          <rPr>
            <sz val="9"/>
            <rFont val="宋体"/>
            <family val="0"/>
          </rPr>
          <t>chenjie:
指应付款内容，如“引进××设备款或融资租赁××设备款”等；</t>
        </r>
      </text>
    </comment>
    <comment ref="M7" authorId="1">
      <text>
        <r>
          <rPr>
            <sz val="9"/>
            <rFont val="宋体"/>
            <family val="0"/>
          </rPr>
          <t>chenjie:
请注明帐面初始额的构成。</t>
        </r>
      </text>
    </comment>
  </commentList>
</comments>
</file>

<file path=xl/comments9.xml><?xml version="1.0" encoding="utf-8"?>
<comments xmlns="http://schemas.openxmlformats.org/spreadsheetml/2006/main">
  <authors>
    <author>chenjie</author>
  </authors>
  <commentList>
    <comment ref="D6" authorId="0">
      <text>
        <r>
          <rPr>
            <sz val="9"/>
            <rFont val="宋体"/>
            <family val="0"/>
          </rPr>
          <t xml:space="preserve">chenjie:
填写原币金额 </t>
        </r>
      </text>
    </comment>
    <comment ref="E6" authorId="0">
      <text>
        <r>
          <rPr>
            <sz val="9"/>
            <rFont val="宋体"/>
            <family val="0"/>
          </rPr>
          <t>chenjie:
评估基准日汇率为中间价</t>
        </r>
      </text>
    </comment>
  </commentList>
</comments>
</file>

<file path=xl/sharedStrings.xml><?xml version="1.0" encoding="utf-8"?>
<sst xmlns="http://schemas.openxmlformats.org/spreadsheetml/2006/main" count="2091" uniqueCount="653">
  <si>
    <t>本表由评估机构填写</t>
  </si>
  <si>
    <t>中国●北京</t>
  </si>
  <si>
    <t>评估机构：千百万资产评估（北京）有限责任公司</t>
  </si>
  <si>
    <t>法定代表人：xx</t>
  </si>
  <si>
    <t>签字资产评估师：xx</t>
  </si>
  <si>
    <t>评估人员：</t>
  </si>
  <si>
    <r>
      <t>评估基准日：201</t>
    </r>
    <r>
      <rPr>
        <b/>
        <sz val="12"/>
        <color indexed="10"/>
        <rFont val="宋体"/>
        <family val="0"/>
      </rPr>
      <t>6</t>
    </r>
    <r>
      <rPr>
        <b/>
        <sz val="12"/>
        <color indexed="10"/>
        <rFont val="宋体"/>
        <family val="0"/>
      </rPr>
      <t>年</t>
    </r>
    <r>
      <rPr>
        <b/>
        <sz val="12"/>
        <color indexed="10"/>
        <rFont val="宋体"/>
        <family val="0"/>
      </rPr>
      <t>12</t>
    </r>
    <r>
      <rPr>
        <b/>
        <sz val="12"/>
        <color indexed="10"/>
        <rFont val="宋体"/>
        <family val="0"/>
      </rPr>
      <t>月3</t>
    </r>
    <r>
      <rPr>
        <b/>
        <sz val="12"/>
        <color indexed="10"/>
        <rFont val="宋体"/>
        <family val="0"/>
      </rPr>
      <t>1</t>
    </r>
    <r>
      <rPr>
        <b/>
        <sz val="12"/>
        <color indexed="10"/>
        <rFont val="宋体"/>
        <family val="0"/>
      </rPr>
      <t>日</t>
    </r>
  </si>
  <si>
    <t>委托方单位名称：黑龙江斯达特兽药有限公司</t>
  </si>
  <si>
    <t>资产占有单位名称：黑龙江斯达特兽药有限公司</t>
  </si>
  <si>
    <t>资产占有单位填表人：</t>
  </si>
  <si>
    <t xml:space="preserve">项目名称：黑龙江斯达特兽药有限公司拟股权转让资产评估报告书
             </t>
  </si>
  <si>
    <t>凡是汇总表都不填写,凡是明细表所列示的项目都应该全面填写（包括日期、规格、型号等）</t>
  </si>
  <si>
    <t>填表日期：2017年01月10日</t>
  </si>
  <si>
    <t>资产评估申报表索引目录</t>
  </si>
  <si>
    <t>评估申报表封面</t>
  </si>
  <si>
    <t>评估申报表说明（填表前请先阅读）</t>
  </si>
  <si>
    <t>基本情况表</t>
  </si>
  <si>
    <t>资产负债表</t>
  </si>
  <si>
    <t>汇总表</t>
  </si>
  <si>
    <t>分类汇总表</t>
  </si>
  <si>
    <t>流动资产</t>
  </si>
  <si>
    <t>货币资金</t>
  </si>
  <si>
    <t>现金</t>
  </si>
  <si>
    <t>流动负债</t>
  </si>
  <si>
    <t>短期借款</t>
  </si>
  <si>
    <t>银行存款</t>
  </si>
  <si>
    <t>交易性金融负债</t>
  </si>
  <si>
    <t>其他货币资金</t>
  </si>
  <si>
    <t>应付票据</t>
  </si>
  <si>
    <t>交易性金融资产</t>
  </si>
  <si>
    <t>股票投资</t>
  </si>
  <si>
    <t>应付账款</t>
  </si>
  <si>
    <t>债券投资</t>
  </si>
  <si>
    <t>预收款项</t>
  </si>
  <si>
    <t>基金投资</t>
  </si>
  <si>
    <t>应付职工薪酬</t>
  </si>
  <si>
    <t>应收票据</t>
  </si>
  <si>
    <t>应交税费</t>
  </si>
  <si>
    <t>应收账款</t>
  </si>
  <si>
    <t>应付利息</t>
  </si>
  <si>
    <t>预付账款</t>
  </si>
  <si>
    <t>应付股利（应付利润）</t>
  </si>
  <si>
    <t>应收利息</t>
  </si>
  <si>
    <t>其他应付款</t>
  </si>
  <si>
    <t>应收股利</t>
  </si>
  <si>
    <t>一年内到期的非流动负债</t>
  </si>
  <si>
    <t>其他应收款</t>
  </si>
  <si>
    <t>其他流动负债</t>
  </si>
  <si>
    <t>存货</t>
  </si>
  <si>
    <t>材料采购（在途物资）</t>
  </si>
  <si>
    <t>原材料</t>
  </si>
  <si>
    <t>在库周转材料</t>
  </si>
  <si>
    <t>非流动负债</t>
  </si>
  <si>
    <t>长期借款</t>
  </si>
  <si>
    <t>委托加工物资</t>
  </si>
  <si>
    <t>应付债券</t>
  </si>
  <si>
    <t>产成品（库存商品）</t>
  </si>
  <si>
    <t>长期应付款</t>
  </si>
  <si>
    <t>在产品（自制半成品）</t>
  </si>
  <si>
    <t>专项应付款</t>
  </si>
  <si>
    <t>发出商品</t>
  </si>
  <si>
    <t>预计负债</t>
  </si>
  <si>
    <t>在用周转材料</t>
  </si>
  <si>
    <t>递延所得税负债</t>
  </si>
  <si>
    <t>一年到期非流动资产</t>
  </si>
  <si>
    <t>其他非流动负债</t>
  </si>
  <si>
    <t>其他流动资产</t>
  </si>
  <si>
    <t>长期投资</t>
  </si>
  <si>
    <t>可供出售金融资产</t>
  </si>
  <si>
    <t>其他投资</t>
  </si>
  <si>
    <t>持有至到期投资</t>
  </si>
  <si>
    <t>长期应收款</t>
  </si>
  <si>
    <t>长期股权投资</t>
  </si>
  <si>
    <t>投资性房地产</t>
  </si>
  <si>
    <t>固定资产</t>
  </si>
  <si>
    <t>房屋建筑物</t>
  </si>
  <si>
    <t>构筑物及其他辅助设施</t>
  </si>
  <si>
    <t>管道及沟槽</t>
  </si>
  <si>
    <t>机器设备</t>
  </si>
  <si>
    <t>车辆</t>
  </si>
  <si>
    <t>电子设备</t>
  </si>
  <si>
    <t>土地</t>
  </si>
  <si>
    <t>在建工程</t>
  </si>
  <si>
    <t>在建工程-土建工程</t>
  </si>
  <si>
    <t>在建工程-设备安装工程</t>
  </si>
  <si>
    <t>工程物资</t>
  </si>
  <si>
    <t>固定资产清理</t>
  </si>
  <si>
    <t>生产性生物资产</t>
  </si>
  <si>
    <t>油气资产</t>
  </si>
  <si>
    <t>无形资产</t>
  </si>
  <si>
    <t>土地使用权</t>
  </si>
  <si>
    <t>其他无形资产</t>
  </si>
  <si>
    <t>开发支出</t>
  </si>
  <si>
    <t>商誉</t>
  </si>
  <si>
    <t>其他资产</t>
  </si>
  <si>
    <t>长期待摊费用</t>
  </si>
  <si>
    <t>递延所得税资产</t>
  </si>
  <si>
    <t>其他非流动资产</t>
  </si>
  <si>
    <t>返回索引页</t>
  </si>
  <si>
    <t>企业填写以下内容:</t>
  </si>
  <si>
    <t>金额单位：人民币元</t>
  </si>
  <si>
    <r>
      <t>资产占有单位名称</t>
    </r>
    <r>
      <rPr>
        <b/>
        <sz val="10"/>
        <rFont val="Times New Roman"/>
        <family val="1"/>
      </rPr>
      <t>:</t>
    </r>
  </si>
  <si>
    <t>中文</t>
  </si>
  <si>
    <t>黑龙江斯达特兽药有限公司</t>
  </si>
  <si>
    <t>法定代表人</t>
  </si>
  <si>
    <t>手机</t>
  </si>
  <si>
    <t>英文</t>
  </si>
  <si>
    <t>法定地址</t>
  </si>
  <si>
    <t>邮政编码</t>
  </si>
  <si>
    <t>总经理</t>
  </si>
  <si>
    <t>办公地址</t>
  </si>
  <si>
    <t>财务负责人</t>
  </si>
  <si>
    <t>办公电话</t>
  </si>
  <si>
    <t>传真</t>
  </si>
  <si>
    <t>E-mail</t>
  </si>
  <si>
    <t>项目联系人</t>
  </si>
  <si>
    <t>经营范围</t>
  </si>
  <si>
    <t>注册日期</t>
  </si>
  <si>
    <t>经营期限</t>
  </si>
  <si>
    <r>
      <t>50</t>
    </r>
    <r>
      <rPr>
        <sz val="10"/>
        <rFont val="宋体"/>
        <family val="0"/>
      </rPr>
      <t>年</t>
    </r>
  </si>
  <si>
    <t>经济性质</t>
  </si>
  <si>
    <t>有限责任公司</t>
  </si>
  <si>
    <t>总资产额</t>
  </si>
  <si>
    <t>营业收入</t>
  </si>
  <si>
    <t>主管工商机关</t>
  </si>
  <si>
    <t>讷河市工商局</t>
  </si>
  <si>
    <t>营业执照号码</t>
  </si>
  <si>
    <t>所属行业</t>
  </si>
  <si>
    <t>制造业</t>
  </si>
  <si>
    <t>净资产额</t>
  </si>
  <si>
    <t>税后利润</t>
  </si>
  <si>
    <t>主管税务机关</t>
  </si>
  <si>
    <t>讷河市国税局、地税局</t>
  </si>
  <si>
    <t>批准机关及证书号码</t>
  </si>
  <si>
    <t>开业日期</t>
  </si>
  <si>
    <t>休假日</t>
  </si>
  <si>
    <t>法定节假日</t>
  </si>
  <si>
    <t>财务结账日</t>
  </si>
  <si>
    <t>每月最后一天</t>
  </si>
  <si>
    <t>执行会计制度</t>
  </si>
  <si>
    <t>企业会计制度</t>
  </si>
  <si>
    <t>前五名投资者（股东）名称</t>
  </si>
  <si>
    <t>注册资本</t>
  </si>
  <si>
    <t>实收资本</t>
  </si>
  <si>
    <t>金额</t>
  </si>
  <si>
    <t>出资比例</t>
  </si>
  <si>
    <t>合计</t>
  </si>
  <si>
    <t>主要长期投资单位（或异地分支机构）名称</t>
  </si>
  <si>
    <t>地址</t>
  </si>
  <si>
    <t>注册资金</t>
  </si>
  <si>
    <t>持股比例</t>
  </si>
  <si>
    <t>核算方式</t>
  </si>
  <si>
    <t>前注册会计师审计结论</t>
  </si>
  <si>
    <t>前评估情况</t>
  </si>
  <si>
    <t>评估机构填写以下内容:</t>
  </si>
  <si>
    <t>委托项目</t>
  </si>
  <si>
    <t>类别</t>
  </si>
  <si>
    <t>项目编号</t>
  </si>
  <si>
    <t>作业日期</t>
  </si>
  <si>
    <t>目的</t>
  </si>
  <si>
    <t>报告编号</t>
  </si>
  <si>
    <t>填表日期</t>
  </si>
  <si>
    <t>范围</t>
  </si>
  <si>
    <t>项目负责人：</t>
  </si>
  <si>
    <t>法定代表人：</t>
  </si>
  <si>
    <t>评估机构：</t>
  </si>
  <si>
    <t>千百万资产评估（北京）有限责任公司</t>
  </si>
  <si>
    <t>签字资产评估师：</t>
  </si>
  <si>
    <t>设备</t>
  </si>
  <si>
    <t>房屋</t>
  </si>
  <si>
    <r>
      <t>资产占有单位填表人</t>
    </r>
    <r>
      <rPr>
        <b/>
        <sz val="10"/>
        <rFont val="Times New Roman"/>
        <family val="1"/>
      </rPr>
      <t>:</t>
    </r>
  </si>
  <si>
    <r>
      <t>评估人员</t>
    </r>
    <r>
      <rPr>
        <b/>
        <sz val="10"/>
        <rFont val="Times New Roman"/>
        <family val="1"/>
      </rPr>
      <t>:</t>
    </r>
  </si>
  <si>
    <t>资产</t>
  </si>
  <si>
    <t>序号</t>
  </si>
  <si>
    <t>期初数</t>
  </si>
  <si>
    <t>期末数</t>
  </si>
  <si>
    <t>备注</t>
  </si>
  <si>
    <t>负债及所有者权益</t>
  </si>
  <si>
    <t>流动资产：</t>
  </si>
  <si>
    <t>流动负债：</t>
  </si>
  <si>
    <t>预付款项</t>
  </si>
  <si>
    <t>应付股利</t>
  </si>
  <si>
    <t>一年内到期的非流动资产</t>
  </si>
  <si>
    <t>流动资产合计</t>
  </si>
  <si>
    <t>非流动资产：</t>
  </si>
  <si>
    <t>流动负债合计</t>
  </si>
  <si>
    <t>非流动负债：</t>
  </si>
  <si>
    <t>非流动负债合计</t>
  </si>
  <si>
    <t>负债合计</t>
  </si>
  <si>
    <t>所有者权益：</t>
  </si>
  <si>
    <t>资本公积</t>
  </si>
  <si>
    <t>减：库存股</t>
  </si>
  <si>
    <t>盈余公积</t>
  </si>
  <si>
    <t>未分配利润</t>
  </si>
  <si>
    <t>所有者权益合计</t>
  </si>
  <si>
    <t>非流动资产合计</t>
  </si>
  <si>
    <t>资产总计</t>
  </si>
  <si>
    <t>负债及所有者权益合计</t>
  </si>
  <si>
    <t>与总资产相差</t>
  </si>
  <si>
    <r>
      <t>填表人：</t>
    </r>
    <r>
      <rPr>
        <sz val="10"/>
        <rFont val="Times New Roman"/>
        <family val="1"/>
      </rPr>
      <t xml:space="preserve"> </t>
    </r>
  </si>
  <si>
    <t>财务主管：</t>
  </si>
  <si>
    <t>负责人：</t>
  </si>
  <si>
    <r>
      <t>资</t>
    </r>
    <r>
      <rPr>
        <sz val="20"/>
        <rFont val="Times New Roman"/>
        <family val="1"/>
      </rPr>
      <t xml:space="preserve">  </t>
    </r>
    <r>
      <rPr>
        <sz val="20"/>
        <rFont val="黑体"/>
        <family val="3"/>
      </rPr>
      <t>产</t>
    </r>
    <r>
      <rPr>
        <sz val="20"/>
        <rFont val="Times New Roman"/>
        <family val="1"/>
      </rPr>
      <t xml:space="preserve">  </t>
    </r>
    <r>
      <rPr>
        <sz val="20"/>
        <rFont val="黑体"/>
        <family val="3"/>
      </rPr>
      <t>评</t>
    </r>
    <r>
      <rPr>
        <sz val="20"/>
        <rFont val="Times New Roman"/>
        <family val="1"/>
      </rPr>
      <t xml:space="preserve">  </t>
    </r>
    <r>
      <rPr>
        <sz val="20"/>
        <rFont val="黑体"/>
        <family val="3"/>
      </rPr>
      <t>估</t>
    </r>
    <r>
      <rPr>
        <sz val="20"/>
        <rFont val="Times New Roman"/>
        <family val="1"/>
      </rPr>
      <t xml:space="preserve">  </t>
    </r>
    <r>
      <rPr>
        <sz val="20"/>
        <rFont val="黑体"/>
        <family val="3"/>
      </rPr>
      <t>结</t>
    </r>
    <r>
      <rPr>
        <sz val="20"/>
        <rFont val="Times New Roman"/>
        <family val="1"/>
      </rPr>
      <t xml:space="preserve">  </t>
    </r>
    <r>
      <rPr>
        <sz val="20"/>
        <rFont val="黑体"/>
        <family val="3"/>
      </rPr>
      <t>果</t>
    </r>
    <r>
      <rPr>
        <sz val="20"/>
        <rFont val="Times New Roman"/>
        <family val="1"/>
      </rPr>
      <t xml:space="preserve">  </t>
    </r>
    <r>
      <rPr>
        <sz val="20"/>
        <rFont val="黑体"/>
        <family val="3"/>
      </rPr>
      <t>汇</t>
    </r>
    <r>
      <rPr>
        <sz val="20"/>
        <rFont val="Times New Roman"/>
        <family val="1"/>
      </rPr>
      <t xml:space="preserve">  </t>
    </r>
    <r>
      <rPr>
        <sz val="20"/>
        <rFont val="黑体"/>
        <family val="3"/>
      </rPr>
      <t>总</t>
    </r>
    <r>
      <rPr>
        <sz val="20"/>
        <rFont val="Times New Roman"/>
        <family val="1"/>
      </rPr>
      <t xml:space="preserve">  </t>
    </r>
    <r>
      <rPr>
        <sz val="20"/>
        <rFont val="黑体"/>
        <family val="3"/>
      </rPr>
      <t>表</t>
    </r>
  </si>
  <si>
    <t>金额单位：人民币万元</t>
  </si>
  <si>
    <r>
      <t>项</t>
    </r>
    <r>
      <rPr>
        <sz val="12"/>
        <color indexed="8"/>
        <rFont val="Times New Roman"/>
        <family val="1"/>
      </rPr>
      <t xml:space="preserve">            </t>
    </r>
    <r>
      <rPr>
        <sz val="12"/>
        <color indexed="8"/>
        <rFont val="宋体"/>
        <family val="0"/>
      </rPr>
      <t>目</t>
    </r>
  </si>
  <si>
    <t>审计前账面值</t>
  </si>
  <si>
    <t>账面价值</t>
  </si>
  <si>
    <t>调整后账面值</t>
  </si>
  <si>
    <t>评估价值</t>
  </si>
  <si>
    <t>增减值</t>
  </si>
  <si>
    <t>增值率％</t>
  </si>
  <si>
    <t>A</t>
  </si>
  <si>
    <t>B</t>
  </si>
  <si>
    <t>C</t>
  </si>
  <si>
    <t>D=C-A</t>
  </si>
  <si>
    <t>E=D/A×100%</t>
  </si>
  <si>
    <t>其中：在建工程</t>
  </si>
  <si>
    <r>
      <t xml:space="preserve">            </t>
    </r>
    <r>
      <rPr>
        <sz val="12"/>
        <rFont val="宋体"/>
        <family val="0"/>
      </rPr>
      <t>建</t>
    </r>
    <r>
      <rPr>
        <sz val="12"/>
        <rFont val="Times New Roman"/>
        <family val="1"/>
      </rPr>
      <t xml:space="preserve">  </t>
    </r>
    <r>
      <rPr>
        <sz val="12"/>
        <rFont val="宋体"/>
        <family val="0"/>
      </rPr>
      <t>筑</t>
    </r>
    <r>
      <rPr>
        <sz val="12"/>
        <rFont val="Times New Roman"/>
        <family val="1"/>
      </rPr>
      <t xml:space="preserve">  </t>
    </r>
    <r>
      <rPr>
        <sz val="12"/>
        <rFont val="宋体"/>
        <family val="0"/>
      </rPr>
      <t>物</t>
    </r>
  </si>
  <si>
    <r>
      <t xml:space="preserve">            </t>
    </r>
    <r>
      <rPr>
        <sz val="12"/>
        <rFont val="宋体"/>
        <family val="0"/>
      </rPr>
      <t>设</t>
    </r>
    <r>
      <rPr>
        <sz val="12"/>
        <rFont val="Times New Roman"/>
        <family val="1"/>
      </rPr>
      <t xml:space="preserve">        </t>
    </r>
    <r>
      <rPr>
        <sz val="12"/>
        <rFont val="宋体"/>
        <family val="0"/>
      </rPr>
      <t>备</t>
    </r>
  </si>
  <si>
    <r>
      <t xml:space="preserve">            </t>
    </r>
    <r>
      <rPr>
        <sz val="12"/>
        <rFont val="宋体"/>
        <family val="0"/>
      </rPr>
      <t>土</t>
    </r>
    <r>
      <rPr>
        <sz val="12"/>
        <rFont val="Times New Roman"/>
        <family val="1"/>
      </rPr>
      <t xml:space="preserve">        </t>
    </r>
    <r>
      <rPr>
        <sz val="12"/>
        <rFont val="宋体"/>
        <family val="0"/>
      </rPr>
      <t>地</t>
    </r>
  </si>
  <si>
    <t>其中：土地使用权</t>
  </si>
  <si>
    <t>负债总计</t>
  </si>
  <si>
    <t>净 资 产</t>
  </si>
  <si>
    <t>返回</t>
  </si>
  <si>
    <t>资产评估结果分类汇总表</t>
  </si>
  <si>
    <t>科目名称</t>
  </si>
  <si>
    <t>账面调整值</t>
  </si>
  <si>
    <t>增值额</t>
  </si>
  <si>
    <r>
      <t>增值率</t>
    </r>
    <r>
      <rPr>
        <sz val="10"/>
        <rFont val="Times New Roman"/>
        <family val="1"/>
      </rPr>
      <t>%</t>
    </r>
  </si>
  <si>
    <t>企业报表数</t>
  </si>
  <si>
    <t>差异</t>
  </si>
  <si>
    <t>审定数</t>
  </si>
  <si>
    <t>一、流动资产合计</t>
  </si>
  <si>
    <t>二、非流动资产合计</t>
  </si>
  <si>
    <t>三、资产总计</t>
  </si>
  <si>
    <t>四、流动负债合计</t>
  </si>
  <si>
    <t>五、非流动负债合计</t>
  </si>
  <si>
    <t>六、负债总计</t>
  </si>
  <si>
    <t>七、净资产</t>
  </si>
  <si>
    <t>实物资产（万元）</t>
  </si>
  <si>
    <t>比例（％）</t>
  </si>
  <si>
    <t>资产减值准备</t>
  </si>
  <si>
    <t>一</t>
  </si>
  <si>
    <t>坏账准备</t>
  </si>
  <si>
    <t>其中：应收账款</t>
  </si>
  <si>
    <t>二</t>
  </si>
  <si>
    <t>存货跌价准备</t>
  </si>
  <si>
    <t>三</t>
  </si>
  <si>
    <t>可供出售金融资产减值准备</t>
  </si>
  <si>
    <t>四</t>
  </si>
  <si>
    <t>持有至到期投资减值准备</t>
  </si>
  <si>
    <t>五</t>
  </si>
  <si>
    <t>长期股权投资减值准备</t>
  </si>
  <si>
    <t>六</t>
  </si>
  <si>
    <t>投资性房地产减值准备</t>
  </si>
  <si>
    <t>七</t>
  </si>
  <si>
    <t>固定资产减值准备</t>
  </si>
  <si>
    <t>八</t>
  </si>
  <si>
    <t>工程物资减值准备</t>
  </si>
  <si>
    <t>九</t>
  </si>
  <si>
    <t>在建工程减值准备</t>
  </si>
  <si>
    <t>十</t>
  </si>
  <si>
    <t>生产性生物资产减值准备</t>
  </si>
  <si>
    <t>其中：成熟生产性生物资产</t>
  </si>
  <si>
    <t>十一</t>
  </si>
  <si>
    <t>油气资产减值准备</t>
  </si>
  <si>
    <t>十二</t>
  </si>
  <si>
    <t>无形资产减值准备</t>
  </si>
  <si>
    <t>十三</t>
  </si>
  <si>
    <t>商誉减值准备</t>
  </si>
  <si>
    <t>十四</t>
  </si>
  <si>
    <t>其他</t>
  </si>
  <si>
    <t>流动资产清查评估汇总表</t>
  </si>
  <si>
    <t>编号</t>
  </si>
  <si>
    <t>3-1</t>
  </si>
  <si>
    <t>货币资金（现金</t>
  </si>
  <si>
    <t>存款</t>
  </si>
  <si>
    <t>他币）</t>
  </si>
  <si>
    <t>3-2</t>
  </si>
  <si>
    <t>3-3</t>
  </si>
  <si>
    <t>3-4</t>
  </si>
  <si>
    <t>3-5</t>
  </si>
  <si>
    <t>3-6</t>
  </si>
  <si>
    <t>3-7</t>
  </si>
  <si>
    <t>应收股利（应收利润）</t>
  </si>
  <si>
    <t>3-8</t>
  </si>
  <si>
    <t>3-9</t>
  </si>
  <si>
    <t>3-10</t>
  </si>
  <si>
    <t>3-11</t>
  </si>
  <si>
    <r>
      <t>货币资金</t>
    </r>
    <r>
      <rPr>
        <sz val="18"/>
        <rFont val="Times New Roman"/>
        <family val="1"/>
      </rPr>
      <t>—</t>
    </r>
    <r>
      <rPr>
        <sz val="18"/>
        <rFont val="黑体"/>
        <family val="3"/>
      </rPr>
      <t>现金清查评估明细表</t>
    </r>
  </si>
  <si>
    <r>
      <t>存放部门（单位</t>
    </r>
    <r>
      <rPr>
        <sz val="10"/>
        <rFont val="Times New Roman"/>
        <family val="1"/>
      </rPr>
      <t>)</t>
    </r>
  </si>
  <si>
    <t>币种</t>
  </si>
  <si>
    <t>外币账面金额</t>
  </si>
  <si>
    <t>评估基准日汇率</t>
  </si>
  <si>
    <t>财务室</t>
  </si>
  <si>
    <t>人民币</t>
  </si>
  <si>
    <r>
      <t>合</t>
    </r>
    <r>
      <rPr>
        <sz val="10"/>
        <rFont val="Times New Roman"/>
        <family val="1"/>
      </rPr>
      <t xml:space="preserve">         </t>
    </r>
    <r>
      <rPr>
        <sz val="10"/>
        <rFont val="宋体"/>
        <family val="0"/>
      </rPr>
      <t>计</t>
    </r>
  </si>
  <si>
    <r>
      <t>货币资金</t>
    </r>
    <r>
      <rPr>
        <sz val="18"/>
        <rFont val="Times New Roman"/>
        <family val="1"/>
      </rPr>
      <t>—</t>
    </r>
    <r>
      <rPr>
        <sz val="18"/>
        <rFont val="黑体"/>
        <family val="3"/>
      </rPr>
      <t>银行存款清查评估明细表</t>
    </r>
  </si>
  <si>
    <t>开户银行</t>
  </si>
  <si>
    <t>账号</t>
  </si>
  <si>
    <r>
      <t>货币资金</t>
    </r>
    <r>
      <rPr>
        <sz val="18"/>
        <rFont val="Times New Roman"/>
        <family val="1"/>
      </rPr>
      <t>—</t>
    </r>
    <r>
      <rPr>
        <sz val="18"/>
        <rFont val="黑体"/>
        <family val="3"/>
      </rPr>
      <t>其他货币资金清查评估明细表</t>
    </r>
  </si>
  <si>
    <t>名称及内容</t>
  </si>
  <si>
    <t>用途</t>
  </si>
  <si>
    <t>交易性金融资产清查评估汇总表</t>
  </si>
  <si>
    <t>增值率%</t>
  </si>
  <si>
    <t>3-2-1</t>
  </si>
  <si>
    <t>交易性金融资产-股票投资</t>
  </si>
  <si>
    <t>3-2-2</t>
  </si>
  <si>
    <t>交易性金融资产-债券投资</t>
  </si>
  <si>
    <t>3-2-3</t>
  </si>
  <si>
    <t>交易性金融资产-基金投资</t>
  </si>
  <si>
    <t>交易性金融资产合计</t>
  </si>
  <si>
    <t>交易性金融资产—股票投资清查评估明细表</t>
  </si>
  <si>
    <t>被投资单位名称</t>
  </si>
  <si>
    <t>股票名称</t>
  </si>
  <si>
    <t>投资日期</t>
  </si>
  <si>
    <t>持股数量</t>
  </si>
  <si>
    <r>
      <t>持股比例</t>
    </r>
    <r>
      <rPr>
        <sz val="10"/>
        <rFont val="Times New Roman"/>
        <family val="1"/>
      </rPr>
      <t>%</t>
    </r>
  </si>
  <si>
    <r>
      <t>基准日收盘价</t>
    </r>
    <r>
      <rPr>
        <sz val="10"/>
        <rFont val="Times New Roman"/>
        <family val="1"/>
      </rPr>
      <t>/</t>
    </r>
    <r>
      <rPr>
        <sz val="10"/>
        <rFont val="宋体"/>
        <family val="0"/>
      </rPr>
      <t>股</t>
    </r>
  </si>
  <si>
    <t xml:space="preserve"> </t>
  </si>
  <si>
    <r>
      <t>合</t>
    </r>
    <r>
      <rPr>
        <sz val="10"/>
        <rFont val="Times New Roman"/>
        <family val="1"/>
      </rPr>
      <t xml:space="preserve">          </t>
    </r>
    <r>
      <rPr>
        <sz val="10"/>
        <rFont val="宋体"/>
        <family val="0"/>
      </rPr>
      <t>计</t>
    </r>
  </si>
  <si>
    <t>交易性金融资产—债券投资清查评估明细表</t>
  </si>
  <si>
    <t>债券名称</t>
  </si>
  <si>
    <t>发行日期</t>
  </si>
  <si>
    <r>
      <t>票面利率</t>
    </r>
    <r>
      <rPr>
        <sz val="10"/>
        <rFont val="Times New Roman"/>
        <family val="1"/>
      </rPr>
      <t>%</t>
    </r>
  </si>
  <si>
    <t>交易性金融资产—基金投资清查评估明细表</t>
  </si>
  <si>
    <t>基金发行单位</t>
  </si>
  <si>
    <t>基金名称</t>
  </si>
  <si>
    <t>基金类型</t>
  </si>
  <si>
    <t>基金份额</t>
  </si>
  <si>
    <r>
      <t>基准日净值</t>
    </r>
    <r>
      <rPr>
        <sz val="10"/>
        <rFont val="Times New Roman"/>
        <family val="1"/>
      </rPr>
      <t>/</t>
    </r>
    <r>
      <rPr>
        <sz val="10"/>
        <rFont val="宋体"/>
        <family val="0"/>
      </rPr>
      <t>份</t>
    </r>
  </si>
  <si>
    <t>应收票据清查评估明细表</t>
  </si>
  <si>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</si>
  <si>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</si>
  <si>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</si>
  <si>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</si>
  <si>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r>
      <t>返回</t>
    </r>
    <r>
      <rPr>
        <u val="single"/>
        <sz val="10"/>
        <color indexed="12"/>
        <rFont val="Times New Roman"/>
        <family val="1"/>
      </rPr>
      <t xml:space="preserve"> </t>
    </r>
  </si>
  <si>
    <t>应收账款清查评估明细表</t>
  </si>
  <si>
    <r>
      <t>账龄总数与账面价值差异</t>
    </r>
    <r>
      <rPr>
        <sz val="10"/>
        <rFont val="Times New Roman"/>
        <family val="1"/>
      </rPr>
      <t>(</t>
    </r>
    <r>
      <rPr>
        <sz val="10"/>
        <rFont val="宋体"/>
        <family val="0"/>
      </rPr>
      <t>应等于</t>
    </r>
    <r>
      <rPr>
        <sz val="10"/>
        <rFont val="Times New Roman"/>
        <family val="1"/>
      </rPr>
      <t>0)</t>
    </r>
  </si>
  <si>
    <r>
      <t>预计不可收回金额</t>
    </r>
    <r>
      <rPr>
        <sz val="10"/>
        <color indexed="10"/>
        <rFont val="Times New Roman"/>
        <family val="1"/>
      </rPr>
      <t>(</t>
    </r>
    <r>
      <rPr>
        <sz val="10"/>
        <color indexed="10"/>
        <rFont val="宋体"/>
        <family val="0"/>
      </rPr>
      <t>注</t>
    </r>
    <r>
      <rPr>
        <sz val="10"/>
        <color indexed="10"/>
        <rFont val="Times New Roman"/>
        <family val="1"/>
      </rPr>
      <t>1)</t>
    </r>
  </si>
  <si>
    <r>
      <t>欠款单位名称（结算对象</t>
    </r>
    <r>
      <rPr>
        <sz val="10"/>
        <rFont val="Times New Roman"/>
        <family val="1"/>
      </rPr>
      <t>)</t>
    </r>
  </si>
  <si>
    <t>业务内容</t>
  </si>
  <si>
    <t>发生日期</t>
  </si>
  <si>
    <t>账龄</t>
  </si>
  <si>
    <r>
      <t>1</t>
    </r>
    <r>
      <rPr>
        <sz val="10"/>
        <rFont val="宋体"/>
        <family val="0"/>
      </rPr>
      <t>年以内金额</t>
    </r>
  </si>
  <si>
    <r>
      <t>1~2</t>
    </r>
    <r>
      <rPr>
        <sz val="10"/>
        <rFont val="宋体"/>
        <family val="0"/>
      </rPr>
      <t>年金额</t>
    </r>
  </si>
  <si>
    <r>
      <t>2~3</t>
    </r>
    <r>
      <rPr>
        <sz val="10"/>
        <rFont val="宋体"/>
        <family val="0"/>
      </rPr>
      <t>年金额</t>
    </r>
  </si>
  <si>
    <r>
      <t>3~4</t>
    </r>
    <r>
      <rPr>
        <sz val="10"/>
        <rFont val="宋体"/>
        <family val="0"/>
      </rPr>
      <t>年金额</t>
    </r>
  </si>
  <si>
    <r>
      <t>4~5</t>
    </r>
    <r>
      <rPr>
        <sz val="10"/>
        <rFont val="宋体"/>
        <family val="0"/>
      </rPr>
      <t>年金额</t>
    </r>
  </si>
  <si>
    <r>
      <t>5</t>
    </r>
    <r>
      <rPr>
        <sz val="10"/>
        <rFont val="宋体"/>
        <family val="0"/>
      </rPr>
      <t>年以上金额</t>
    </r>
  </si>
  <si>
    <r>
      <t>注</t>
    </r>
    <r>
      <rPr>
        <sz val="10"/>
        <rFont val="Times New Roman"/>
        <family val="1"/>
      </rPr>
      <t>1</t>
    </r>
    <r>
      <rPr>
        <sz val="10"/>
        <rFont val="宋体"/>
        <family val="0"/>
      </rPr>
      <t>：</t>
    </r>
  </si>
  <si>
    <t>注明账齡在一年以上的账款的可收回性，若有部分可能不能收回，请估计不能收回的金額，以供评估时作參考。</t>
  </si>
  <si>
    <r>
      <t>注</t>
    </r>
    <r>
      <rPr>
        <sz val="10"/>
        <rFont val="Times New Roman"/>
        <family val="1"/>
      </rPr>
      <t>2</t>
    </r>
    <r>
      <rPr>
        <sz val="10"/>
        <rFont val="宋体"/>
        <family val="0"/>
      </rPr>
      <t>：</t>
    </r>
    <r>
      <rPr>
        <sz val="10"/>
        <rFont val="Times New Roman"/>
        <family val="1"/>
      </rPr>
      <t>“</t>
    </r>
    <r>
      <rPr>
        <sz val="10"/>
        <rFont val="宋体"/>
        <family val="0"/>
      </rPr>
      <t>备注</t>
    </r>
    <r>
      <rPr>
        <sz val="10"/>
        <rFont val="Times New Roman"/>
        <family val="1"/>
      </rPr>
      <t>”</t>
    </r>
    <r>
      <rPr>
        <sz val="10"/>
        <rFont val="宋体"/>
        <family val="0"/>
      </rPr>
      <t>栏填写方法：</t>
    </r>
  </si>
  <si>
    <r>
      <t>1</t>
    </r>
    <r>
      <rPr>
        <sz val="10"/>
        <rFont val="宋体"/>
        <family val="0"/>
      </rPr>
      <t>）欠款单位为关联方、总公司内部或本公司内部单位的，应在备注栏注明</t>
    </r>
    <r>
      <rPr>
        <sz val="10"/>
        <rFont val="Times New Roman"/>
        <family val="1"/>
      </rPr>
      <t>“</t>
    </r>
    <r>
      <rPr>
        <sz val="10"/>
        <rFont val="宋体"/>
        <family val="0"/>
      </rPr>
      <t>关联方</t>
    </r>
    <r>
      <rPr>
        <sz val="10"/>
        <rFont val="Times New Roman"/>
        <family val="1"/>
      </rPr>
      <t>”</t>
    </r>
    <r>
      <rPr>
        <sz val="10"/>
        <rFont val="宋体"/>
        <family val="0"/>
      </rPr>
      <t>、</t>
    </r>
    <r>
      <rPr>
        <sz val="10"/>
        <rFont val="Times New Roman"/>
        <family val="1"/>
      </rPr>
      <t>“</t>
    </r>
    <r>
      <rPr>
        <sz val="10"/>
        <rFont val="宋体"/>
        <family val="0"/>
      </rPr>
      <t>总公司内部</t>
    </r>
    <r>
      <rPr>
        <sz val="10"/>
        <rFont val="Times New Roman"/>
        <family val="1"/>
      </rPr>
      <t>”</t>
    </r>
    <r>
      <rPr>
        <sz val="10"/>
        <rFont val="宋体"/>
        <family val="0"/>
      </rPr>
      <t>、</t>
    </r>
    <r>
      <rPr>
        <sz val="10"/>
        <rFont val="Times New Roman"/>
        <family val="1"/>
      </rPr>
      <t>“</t>
    </r>
    <r>
      <rPr>
        <sz val="10"/>
        <rFont val="宋体"/>
        <family val="0"/>
      </rPr>
      <t>内部单位</t>
    </r>
    <r>
      <rPr>
        <sz val="10"/>
        <rFont val="Times New Roman"/>
        <family val="1"/>
      </rPr>
      <t>”</t>
    </r>
    <r>
      <rPr>
        <sz val="10"/>
        <rFont val="宋体"/>
        <family val="0"/>
      </rPr>
      <t>；</t>
    </r>
  </si>
  <si>
    <r>
      <t>2</t>
    </r>
    <r>
      <rPr>
        <sz val="10"/>
        <rFont val="宋体"/>
        <family val="0"/>
      </rPr>
      <t>）</t>
    </r>
    <r>
      <rPr>
        <sz val="10"/>
        <rFont val="Times New Roman"/>
        <family val="1"/>
      </rPr>
      <t xml:space="preserve"> </t>
    </r>
    <r>
      <rPr>
        <sz val="10"/>
        <rFont val="宋体"/>
        <family val="0"/>
      </rPr>
      <t>涉诉款项应在备注中标明</t>
    </r>
    <r>
      <rPr>
        <sz val="10"/>
        <rFont val="Times New Roman"/>
        <family val="1"/>
      </rPr>
      <t>“</t>
    </r>
    <r>
      <rPr>
        <sz val="10"/>
        <rFont val="宋体"/>
        <family val="0"/>
      </rPr>
      <t>涉诉</t>
    </r>
    <r>
      <rPr>
        <sz val="10"/>
        <rFont val="Times New Roman"/>
        <family val="1"/>
      </rPr>
      <t>”</t>
    </r>
    <r>
      <rPr>
        <sz val="10"/>
        <rFont val="宋体"/>
        <family val="0"/>
      </rPr>
      <t>；</t>
    </r>
  </si>
  <si>
    <r>
      <t>3</t>
    </r>
    <r>
      <rPr>
        <sz val="10"/>
        <rFont val="宋体"/>
        <family val="0"/>
      </rPr>
      <t>）评估基准日后已部分或全部收回款项的，应注明日期及金额，如</t>
    </r>
    <r>
      <rPr>
        <sz val="10"/>
        <rFont val="Times New Roman"/>
        <family val="1"/>
      </rPr>
      <t>“2003</t>
    </r>
    <r>
      <rPr>
        <sz val="10"/>
        <rFont val="宋体"/>
        <family val="0"/>
      </rPr>
      <t>年</t>
    </r>
    <r>
      <rPr>
        <sz val="10"/>
        <rFont val="Times New Roman"/>
        <family val="1"/>
      </rPr>
      <t>2</t>
    </r>
    <r>
      <rPr>
        <sz val="10"/>
        <rFont val="宋体"/>
        <family val="0"/>
      </rPr>
      <t>月</t>
    </r>
    <r>
      <rPr>
        <sz val="10"/>
        <rFont val="Times New Roman"/>
        <family val="1"/>
      </rPr>
      <t>4</t>
    </r>
    <r>
      <rPr>
        <sz val="10"/>
        <rFont val="宋体"/>
        <family val="0"/>
      </rPr>
      <t>日收回</t>
    </r>
    <r>
      <rPr>
        <sz val="10"/>
        <rFont val="Times New Roman"/>
        <family val="1"/>
      </rPr>
      <t>8,530.00</t>
    </r>
    <r>
      <rPr>
        <sz val="10"/>
        <rFont val="宋体"/>
        <family val="0"/>
      </rPr>
      <t>元</t>
    </r>
    <r>
      <rPr>
        <sz val="10"/>
        <rFont val="Times New Roman"/>
        <family val="1"/>
      </rPr>
      <t>”</t>
    </r>
    <r>
      <rPr>
        <sz val="10"/>
        <rFont val="宋体"/>
        <family val="0"/>
      </rPr>
      <t>；</t>
    </r>
  </si>
  <si>
    <r>
      <t>4</t>
    </r>
    <r>
      <rPr>
        <sz val="10"/>
        <rFont val="宋体"/>
        <family val="0"/>
      </rPr>
      <t>）填表单位认为其他应说明的事项</t>
    </r>
  </si>
  <si>
    <t>预付账款清查评估明细表</t>
  </si>
  <si>
    <r>
      <t>收款单位名称（结算对象</t>
    </r>
    <r>
      <rPr>
        <sz val="10"/>
        <rFont val="Times New Roman"/>
        <family val="1"/>
      </rPr>
      <t>)</t>
    </r>
  </si>
  <si>
    <t>应收利息清查评估明细表</t>
  </si>
  <si>
    <t>本金</t>
  </si>
  <si>
    <t>利息所属期间</t>
  </si>
  <si>
    <r>
      <t>利息率</t>
    </r>
    <r>
      <rPr>
        <sz val="10"/>
        <rFont val="Times New Roman"/>
        <family val="1"/>
      </rPr>
      <t>%</t>
    </r>
  </si>
  <si>
    <t>应收股利（应收利润）清查评估明细表</t>
  </si>
  <si>
    <t>股利所属期间</t>
  </si>
  <si>
    <t xml:space="preserve">返回 </t>
  </si>
  <si>
    <t>其他应收款清查评估明细表</t>
  </si>
  <si>
    <t>存货清查评估汇总表</t>
  </si>
  <si>
    <t>库存商品</t>
  </si>
  <si>
    <t>存货合计</t>
  </si>
  <si>
    <t>减：存货跌价准备</t>
  </si>
  <si>
    <t>存货净额</t>
  </si>
  <si>
    <r>
      <t>存货</t>
    </r>
    <r>
      <rPr>
        <sz val="18"/>
        <rFont val="Times New Roman"/>
        <family val="1"/>
      </rPr>
      <t>—</t>
    </r>
    <r>
      <rPr>
        <sz val="18"/>
        <rFont val="黑体"/>
        <family val="3"/>
      </rPr>
      <t>材料采购（在途物资）清查评估明细表</t>
    </r>
  </si>
  <si>
    <t>名称及规格型号</t>
  </si>
  <si>
    <t>计量单位</t>
  </si>
  <si>
    <t>实际数量</t>
  </si>
  <si>
    <t>数量</t>
  </si>
  <si>
    <t>单价</t>
  </si>
  <si>
    <r>
      <t>存货</t>
    </r>
    <r>
      <rPr>
        <sz val="18"/>
        <rFont val="Times New Roman"/>
        <family val="1"/>
      </rPr>
      <t>—</t>
    </r>
    <r>
      <rPr>
        <sz val="18"/>
        <rFont val="黑体"/>
        <family val="3"/>
      </rPr>
      <t>原材料清查评估明细表</t>
    </r>
  </si>
  <si>
    <t>存放地点</t>
  </si>
  <si>
    <t>注1：</t>
  </si>
  <si>
    <r>
      <t>1</t>
    </r>
    <r>
      <rPr>
        <sz val="10"/>
        <rFont val="宋体"/>
        <family val="0"/>
      </rPr>
      <t>）正常，无需填写；</t>
    </r>
    <r>
      <rPr>
        <sz val="10"/>
        <rFont val="Times New Roman"/>
        <family val="1"/>
      </rPr>
      <t>2</t>
    </r>
    <r>
      <rPr>
        <sz val="10"/>
        <rFont val="宋体"/>
        <family val="0"/>
      </rPr>
      <t>）残次，填</t>
    </r>
    <r>
      <rPr>
        <sz val="10"/>
        <rFont val="Times New Roman"/>
        <family val="1"/>
      </rPr>
      <t>“A”</t>
    </r>
    <r>
      <rPr>
        <sz val="10"/>
        <rFont val="宋体"/>
        <family val="0"/>
      </rPr>
      <t>；</t>
    </r>
    <r>
      <rPr>
        <sz val="10"/>
        <rFont val="Times New Roman"/>
        <family val="1"/>
      </rPr>
      <t>3</t>
    </r>
    <r>
      <rPr>
        <sz val="10"/>
        <rFont val="宋体"/>
        <family val="0"/>
      </rPr>
      <t>）变质，填</t>
    </r>
    <r>
      <rPr>
        <sz val="10"/>
        <rFont val="Times New Roman"/>
        <family val="1"/>
      </rPr>
      <t>“B”</t>
    </r>
    <r>
      <rPr>
        <sz val="10"/>
        <rFont val="宋体"/>
        <family val="0"/>
      </rPr>
      <t>；</t>
    </r>
    <r>
      <rPr>
        <sz val="10"/>
        <rFont val="Times New Roman"/>
        <family val="1"/>
      </rPr>
      <t>4</t>
    </r>
    <r>
      <rPr>
        <sz val="10"/>
        <rFont val="宋体"/>
        <family val="0"/>
      </rPr>
      <t>）毁损，填</t>
    </r>
    <r>
      <rPr>
        <sz val="10"/>
        <rFont val="Times New Roman"/>
        <family val="1"/>
      </rPr>
      <t>“C”</t>
    </r>
    <r>
      <rPr>
        <sz val="10"/>
        <rFont val="宋体"/>
        <family val="0"/>
      </rPr>
      <t>；</t>
    </r>
    <r>
      <rPr>
        <sz val="10"/>
        <rFont val="Times New Roman"/>
        <family val="1"/>
      </rPr>
      <t>5</t>
    </r>
    <r>
      <rPr>
        <sz val="10"/>
        <rFont val="宋体"/>
        <family val="0"/>
      </rPr>
      <t>）滞销，填</t>
    </r>
    <r>
      <rPr>
        <sz val="10"/>
        <rFont val="Times New Roman"/>
        <family val="1"/>
      </rPr>
      <t>“E”</t>
    </r>
    <r>
      <rPr>
        <sz val="10"/>
        <rFont val="宋体"/>
        <family val="0"/>
      </rPr>
      <t>；</t>
    </r>
  </si>
  <si>
    <r>
      <t>6</t>
    </r>
    <r>
      <rPr>
        <sz val="10"/>
        <rFont val="宋体"/>
        <family val="0"/>
      </rPr>
      <t>）积压，填</t>
    </r>
    <r>
      <rPr>
        <sz val="10"/>
        <rFont val="Times New Roman"/>
        <family val="1"/>
      </rPr>
      <t>“D”</t>
    </r>
    <r>
      <rPr>
        <sz val="10"/>
        <rFont val="宋体"/>
        <family val="0"/>
      </rPr>
      <t>并在备注中填写已积压时间</t>
    </r>
    <r>
      <rPr>
        <sz val="10"/>
        <rFont val="Times New Roman"/>
        <family val="1"/>
      </rPr>
      <t>“1</t>
    </r>
    <r>
      <rPr>
        <sz val="10"/>
        <rFont val="宋体"/>
        <family val="0"/>
      </rPr>
      <t>年以内</t>
    </r>
    <r>
      <rPr>
        <sz val="10"/>
        <rFont val="Times New Roman"/>
        <family val="1"/>
      </rPr>
      <t>”</t>
    </r>
    <r>
      <rPr>
        <sz val="10"/>
        <rFont val="宋体"/>
        <family val="0"/>
      </rPr>
      <t>、</t>
    </r>
    <r>
      <rPr>
        <sz val="10"/>
        <rFont val="Times New Roman"/>
        <family val="1"/>
      </rPr>
      <t>“1~2</t>
    </r>
    <r>
      <rPr>
        <sz val="10"/>
        <rFont val="宋体"/>
        <family val="0"/>
      </rPr>
      <t>年</t>
    </r>
    <r>
      <rPr>
        <sz val="10"/>
        <rFont val="Times New Roman"/>
        <family val="1"/>
      </rPr>
      <t>”</t>
    </r>
    <r>
      <rPr>
        <sz val="10"/>
        <rFont val="宋体"/>
        <family val="0"/>
      </rPr>
      <t>、</t>
    </r>
    <r>
      <rPr>
        <sz val="10"/>
        <rFont val="Times New Roman"/>
        <family val="1"/>
      </rPr>
      <t>“2~3</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年以上</t>
    </r>
    <r>
      <rPr>
        <sz val="10"/>
        <rFont val="Times New Roman"/>
        <family val="1"/>
      </rPr>
      <t>”</t>
    </r>
    <r>
      <rPr>
        <sz val="10"/>
        <rFont val="宋体"/>
        <family val="0"/>
      </rPr>
      <t>；</t>
    </r>
    <r>
      <rPr>
        <sz val="10"/>
        <rFont val="Times New Roman"/>
        <family val="1"/>
      </rPr>
      <t>7</t>
    </r>
    <r>
      <rPr>
        <sz val="10"/>
        <rFont val="宋体"/>
        <family val="0"/>
      </rPr>
      <t>）其他情形用文字表述。</t>
    </r>
  </si>
  <si>
    <r>
      <t>存货</t>
    </r>
    <r>
      <rPr>
        <sz val="18"/>
        <rFont val="Times New Roman"/>
        <family val="1"/>
      </rPr>
      <t>—</t>
    </r>
    <r>
      <rPr>
        <sz val="18"/>
        <rFont val="黑体"/>
        <family val="3"/>
      </rPr>
      <t>在库周转材料清查评估明细表</t>
    </r>
  </si>
  <si>
    <t>存货—委托加工物资清查评估明细表</t>
  </si>
  <si>
    <t>加工单位名称</t>
  </si>
  <si>
    <r>
      <t>存货</t>
    </r>
    <r>
      <rPr>
        <sz val="18"/>
        <rFont val="Times New Roman"/>
        <family val="1"/>
      </rPr>
      <t>—</t>
    </r>
    <r>
      <rPr>
        <sz val="18"/>
        <rFont val="黑体"/>
        <family val="3"/>
      </rPr>
      <t>产成品（库存商品）清查评估明细表</t>
    </r>
  </si>
  <si>
    <r>
      <t>存货</t>
    </r>
    <r>
      <rPr>
        <sz val="18"/>
        <rFont val="Times New Roman"/>
        <family val="1"/>
      </rPr>
      <t>—</t>
    </r>
    <r>
      <rPr>
        <sz val="18"/>
        <rFont val="黑体"/>
        <family val="3"/>
      </rPr>
      <t>在产品（自制半成品）清查评估明细表</t>
    </r>
  </si>
  <si>
    <r>
      <t>存货</t>
    </r>
    <r>
      <rPr>
        <sz val="18"/>
        <rFont val="Times New Roman"/>
        <family val="1"/>
      </rPr>
      <t>—</t>
    </r>
    <r>
      <rPr>
        <sz val="18"/>
        <rFont val="黑体"/>
        <family val="3"/>
      </rPr>
      <t>发出商品清查评估明细表</t>
    </r>
  </si>
  <si>
    <t>商品名称</t>
  </si>
  <si>
    <t>对方单位名称</t>
  </si>
  <si>
    <r>
      <t>存货</t>
    </r>
    <r>
      <rPr>
        <sz val="18"/>
        <rFont val="Times New Roman"/>
        <family val="1"/>
      </rPr>
      <t>—</t>
    </r>
    <r>
      <rPr>
        <sz val="18"/>
        <rFont val="黑体"/>
        <family val="3"/>
      </rPr>
      <t>在用周转材料清查评估明细表</t>
    </r>
  </si>
  <si>
    <r>
      <t>成新率</t>
    </r>
    <r>
      <rPr>
        <sz val="10"/>
        <rFont val="Times New Roman"/>
        <family val="1"/>
      </rPr>
      <t>%</t>
    </r>
  </si>
  <si>
    <t>一年内到期的非流动资产清查评估明细表</t>
  </si>
  <si>
    <t>项目及内容</t>
  </si>
  <si>
    <t>结算内容</t>
  </si>
  <si>
    <t>其他流动资产清查评估明细表</t>
  </si>
  <si>
    <t>长期投资清查评估汇总表</t>
  </si>
  <si>
    <t>4-1</t>
  </si>
  <si>
    <t>4-2</t>
  </si>
  <si>
    <t>4-3</t>
  </si>
  <si>
    <t>4-4</t>
  </si>
  <si>
    <t>4-5</t>
  </si>
  <si>
    <t>4</t>
  </si>
  <si>
    <t>可供出售金融资产清查评估汇总表</t>
  </si>
  <si>
    <t>4-1-1</t>
  </si>
  <si>
    <t>可供出售金融资产-股票投资</t>
  </si>
  <si>
    <t>4-1-2</t>
  </si>
  <si>
    <t>可供出售金融资产-债券投资</t>
  </si>
  <si>
    <t>4-1-3</t>
  </si>
  <si>
    <t>可供出售金融资产-其他投资</t>
  </si>
  <si>
    <t>可供出售金融资产合计</t>
  </si>
  <si>
    <t>减：可供出售金融资产减值准备</t>
  </si>
  <si>
    <t>可供出售金融资产净额</t>
  </si>
  <si>
    <t>可供出售金融资产—股票投资清查评估明细表</t>
  </si>
  <si>
    <t>股票性质</t>
  </si>
  <si>
    <t>基准日市价</t>
  </si>
  <si>
    <t>可供出售金融资产—债券投资清查评估明细表</t>
  </si>
  <si>
    <t>债券种类</t>
  </si>
  <si>
    <t>到期日</t>
  </si>
  <si>
    <t>可供出售金融资产—其他投资清查评估明细表</t>
  </si>
  <si>
    <t>金融资产名称</t>
  </si>
  <si>
    <t>持有数量</t>
  </si>
  <si>
    <t>持有至到期投资清查评估明细表</t>
  </si>
  <si>
    <t>投资类别</t>
  </si>
  <si>
    <t>减：持有至到期投资减值准备</t>
  </si>
  <si>
    <r>
      <t>净</t>
    </r>
    <r>
      <rPr>
        <sz val="10"/>
        <rFont val="Times New Roman"/>
        <family val="1"/>
      </rPr>
      <t xml:space="preserve">            </t>
    </r>
    <r>
      <rPr>
        <sz val="10"/>
        <rFont val="宋体"/>
        <family val="0"/>
      </rPr>
      <t>额</t>
    </r>
  </si>
  <si>
    <t>长期应收款清查评估明细表</t>
  </si>
  <si>
    <t>减：坏账准备</t>
  </si>
  <si>
    <t>减：评估风险损失</t>
  </si>
  <si>
    <t>长期股权投资清查评估明细表</t>
  </si>
  <si>
    <t>协议投资期限</t>
  </si>
  <si>
    <r>
      <t>投资比例</t>
    </r>
    <r>
      <rPr>
        <sz val="10"/>
        <rFont val="Times New Roman"/>
        <family val="1"/>
      </rPr>
      <t>%</t>
    </r>
  </si>
  <si>
    <t>减：长期股权投资减值准备</t>
  </si>
  <si>
    <t>投资性房地产清查评估明细表</t>
  </si>
  <si>
    <t>权证编号</t>
  </si>
  <si>
    <t>建筑物名称</t>
  </si>
  <si>
    <t>位置</t>
  </si>
  <si>
    <t>对应土地证号</t>
  </si>
  <si>
    <t>结构</t>
  </si>
  <si>
    <r>
      <t>檐高</t>
    </r>
    <r>
      <rPr>
        <sz val="10"/>
        <rFont val="Times New Roman"/>
        <family val="1"/>
      </rPr>
      <t>(m)</t>
    </r>
  </si>
  <si>
    <r>
      <t>层高</t>
    </r>
    <r>
      <rPr>
        <sz val="10"/>
        <rFont val="Times New Roman"/>
        <family val="1"/>
      </rPr>
      <t>(m)</t>
    </r>
  </si>
  <si>
    <t>层数</t>
  </si>
  <si>
    <t>吊车吨位</t>
  </si>
  <si>
    <r>
      <t>跨度</t>
    </r>
    <r>
      <rPr>
        <sz val="10"/>
        <rFont val="Times New Roman"/>
        <family val="1"/>
      </rPr>
      <t>(m)</t>
    </r>
  </si>
  <si>
    <r>
      <t>柱距</t>
    </r>
    <r>
      <rPr>
        <sz val="10"/>
        <rFont val="Times New Roman"/>
        <family val="1"/>
      </rPr>
      <t>(m)</t>
    </r>
  </si>
  <si>
    <t>使用单位</t>
  </si>
  <si>
    <t>开工年月</t>
  </si>
  <si>
    <t>建成
年月</t>
  </si>
  <si>
    <r>
      <t>建筑</t>
    </r>
    <r>
      <rPr>
        <sz val="10"/>
        <rFont val="Times New Roman"/>
        <family val="1"/>
      </rPr>
      <t xml:space="preserve">          </t>
    </r>
    <r>
      <rPr>
        <sz val="10"/>
        <rFont val="宋体"/>
        <family val="0"/>
      </rPr>
      <t>面积</t>
    </r>
    <r>
      <rPr>
        <sz val="10"/>
        <rFont val="Times New Roman"/>
        <family val="1"/>
      </rPr>
      <t>/</t>
    </r>
    <r>
      <rPr>
        <sz val="10"/>
        <rFont val="宋体"/>
        <family val="0"/>
      </rPr>
      <t>容积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</si>
  <si>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</si>
  <si>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</si>
  <si>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现场勘察简单记录</t>
  </si>
  <si>
    <t>证载权利人</t>
  </si>
  <si>
    <t>原值</t>
  </si>
  <si>
    <t>净值</t>
  </si>
  <si>
    <t>减：投资性房地产减值准备</t>
  </si>
  <si>
    <t>固定资产清查评估汇总表</t>
  </si>
  <si>
    <t>5-1</t>
  </si>
  <si>
    <t>房屋建筑物类合计</t>
  </si>
  <si>
    <t>5-1-1</t>
  </si>
  <si>
    <r>
      <t>固定资产</t>
    </r>
    <r>
      <rPr>
        <sz val="10"/>
        <color indexed="8"/>
        <rFont val="Times New Roman"/>
        <family val="1"/>
      </rPr>
      <t>-</t>
    </r>
    <r>
      <rPr>
        <sz val="10"/>
        <color indexed="8"/>
        <rFont val="宋体"/>
        <family val="0"/>
      </rPr>
      <t>房屋建筑物</t>
    </r>
  </si>
  <si>
    <t>5-1-2</t>
  </si>
  <si>
    <r>
      <t>固定资产</t>
    </r>
    <r>
      <rPr>
        <sz val="10"/>
        <color indexed="8"/>
        <rFont val="Times New Roman"/>
        <family val="1"/>
      </rPr>
      <t>-</t>
    </r>
    <r>
      <rPr>
        <sz val="10"/>
        <color indexed="8"/>
        <rFont val="宋体"/>
        <family val="0"/>
      </rPr>
      <t>构筑物及其他辅助设施</t>
    </r>
  </si>
  <si>
    <t>5-1-3</t>
  </si>
  <si>
    <r>
      <t>固定资产</t>
    </r>
    <r>
      <rPr>
        <sz val="10"/>
        <color indexed="8"/>
        <rFont val="Times New Roman"/>
        <family val="1"/>
      </rPr>
      <t>-</t>
    </r>
    <r>
      <rPr>
        <sz val="10"/>
        <color indexed="8"/>
        <rFont val="宋体"/>
        <family val="0"/>
      </rPr>
      <t>管道及沟槽</t>
    </r>
  </si>
  <si>
    <t>5-2</t>
  </si>
  <si>
    <t>设备类合计</t>
  </si>
  <si>
    <t>5-2-1</t>
  </si>
  <si>
    <r>
      <t>固定资产</t>
    </r>
    <r>
      <rPr>
        <sz val="10"/>
        <color indexed="8"/>
        <rFont val="Times New Roman"/>
        <family val="1"/>
      </rPr>
      <t>-</t>
    </r>
    <r>
      <rPr>
        <sz val="10"/>
        <color indexed="8"/>
        <rFont val="宋体"/>
        <family val="0"/>
      </rPr>
      <t>机器设备</t>
    </r>
  </si>
  <si>
    <t>5-2-2</t>
  </si>
  <si>
    <r>
      <t>固定资产</t>
    </r>
    <r>
      <rPr>
        <sz val="10"/>
        <color indexed="8"/>
        <rFont val="Times New Roman"/>
        <family val="1"/>
      </rPr>
      <t>-</t>
    </r>
    <r>
      <rPr>
        <sz val="10"/>
        <color indexed="8"/>
        <rFont val="宋体"/>
        <family val="0"/>
      </rPr>
      <t>车辆</t>
    </r>
  </si>
  <si>
    <t>5-2-3</t>
  </si>
  <si>
    <r>
      <t>固定资产</t>
    </r>
    <r>
      <rPr>
        <sz val="10"/>
        <color indexed="8"/>
        <rFont val="Times New Roman"/>
        <family val="1"/>
      </rPr>
      <t>-</t>
    </r>
    <r>
      <rPr>
        <sz val="10"/>
        <color indexed="8"/>
        <rFont val="宋体"/>
        <family val="0"/>
      </rPr>
      <t>电子设备</t>
    </r>
  </si>
  <si>
    <t>5-3</t>
  </si>
  <si>
    <t>固定资产合计</t>
  </si>
  <si>
    <t>减：固定资产减值准备</t>
  </si>
  <si>
    <t>5-4</t>
  </si>
  <si>
    <t>5-5</t>
  </si>
  <si>
    <t>5-6</t>
  </si>
  <si>
    <t>5-7</t>
  </si>
  <si>
    <t>5-8</t>
  </si>
  <si>
    <t>5</t>
  </si>
  <si>
    <t>总计</t>
  </si>
  <si>
    <r>
      <t>固定资产</t>
    </r>
    <r>
      <rPr>
        <sz val="18"/>
        <rFont val="Times New Roman"/>
        <family val="1"/>
      </rPr>
      <t>—</t>
    </r>
    <r>
      <rPr>
        <sz val="18"/>
        <rFont val="黑体"/>
        <family val="3"/>
      </rPr>
      <t>房屋建筑物清查评估明细表</t>
    </r>
  </si>
  <si>
    <r>
      <t>固定资产</t>
    </r>
    <r>
      <rPr>
        <sz val="18"/>
        <rFont val="Times New Roman"/>
        <family val="1"/>
      </rPr>
      <t>—</t>
    </r>
    <r>
      <rPr>
        <sz val="18"/>
        <rFont val="黑体"/>
        <family val="3"/>
      </rPr>
      <t>构筑物及其他辅助设施清查评估明细表</t>
    </r>
  </si>
  <si>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</si>
  <si>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</si>
  <si>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</si>
  <si>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r>
      <t>面积体积</t>
    </r>
    <r>
      <rPr>
        <sz val="10"/>
        <rFont val="Times New Roman"/>
        <family val="1"/>
      </rPr>
      <t>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</si>
  <si>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r>
      <t>固定资产</t>
    </r>
    <r>
      <rPr>
        <sz val="18"/>
        <rFont val="Times New Roman"/>
        <family val="1"/>
      </rPr>
      <t>—</t>
    </r>
    <r>
      <rPr>
        <sz val="18"/>
        <rFont val="黑体"/>
        <family val="3"/>
      </rPr>
      <t>管道和沟槽清查评估明细表</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</si>
  <si>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</si>
  <si>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</si>
  <si>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</si>
  <si>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</si>
  <si>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</si>
  <si>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r>
      <t>固定资产</t>
    </r>
    <r>
      <rPr>
        <sz val="18"/>
        <rFont val="Times New Roman"/>
        <family val="1"/>
      </rPr>
      <t>—</t>
    </r>
    <r>
      <rPr>
        <sz val="18"/>
        <rFont val="黑体"/>
        <family val="3"/>
      </rPr>
      <t>机器设备清查评估明细表</t>
    </r>
  </si>
  <si>
    <t>设备编号</t>
  </si>
  <si>
    <t>设备名称</t>
  </si>
  <si>
    <t>规格型号</t>
  </si>
  <si>
    <t>生产厂家</t>
  </si>
  <si>
    <t>购置日期</t>
  </si>
  <si>
    <t>启用日期</t>
  </si>
  <si>
    <t>家具</t>
  </si>
  <si>
    <r>
      <t>固定资产</t>
    </r>
    <r>
      <rPr>
        <sz val="18"/>
        <rFont val="Times New Roman"/>
        <family val="1"/>
      </rPr>
      <t>—</t>
    </r>
    <r>
      <rPr>
        <sz val="18"/>
        <rFont val="黑体"/>
        <family val="3"/>
      </rPr>
      <t>车辆清查评估明细表</t>
    </r>
  </si>
  <si>
    <t>车辆牌号</t>
  </si>
  <si>
    <t>车辆名称
及规格型号</t>
  </si>
  <si>
    <r>
      <t>已行驶里程</t>
    </r>
    <r>
      <rPr>
        <sz val="10"/>
        <rFont val="Times New Roman"/>
        <family val="1"/>
      </rPr>
      <t>(</t>
    </r>
    <r>
      <rPr>
        <sz val="10"/>
        <rFont val="宋体"/>
        <family val="0"/>
      </rPr>
      <t>公里</t>
    </r>
    <r>
      <rPr>
        <sz val="10"/>
        <rFont val="Times New Roman"/>
        <family val="1"/>
      </rPr>
      <t>)</t>
    </r>
  </si>
  <si>
    <r>
      <t>固定资产</t>
    </r>
    <r>
      <rPr>
        <sz val="18"/>
        <rFont val="Times New Roman"/>
        <family val="1"/>
      </rPr>
      <t>—</t>
    </r>
    <r>
      <rPr>
        <sz val="18"/>
        <rFont val="黑体"/>
        <family val="3"/>
      </rPr>
      <t>电子设备清查评估明细表</t>
    </r>
  </si>
  <si>
    <t>设备
编号</t>
  </si>
  <si>
    <r>
      <t>固定资产</t>
    </r>
    <r>
      <rPr>
        <sz val="18"/>
        <rFont val="Times New Roman"/>
        <family val="1"/>
      </rPr>
      <t>—</t>
    </r>
    <r>
      <rPr>
        <sz val="18"/>
        <rFont val="黑体"/>
        <family val="3"/>
      </rPr>
      <t>土地清查评估明细表</t>
    </r>
  </si>
  <si>
    <t>土地权证编号</t>
  </si>
  <si>
    <t>宗地名称</t>
  </si>
  <si>
    <t>土地位置</t>
  </si>
  <si>
    <t>取得日期</t>
  </si>
  <si>
    <t>用地性质</t>
  </si>
  <si>
    <t>准用年限</t>
  </si>
  <si>
    <t>开发程度</t>
  </si>
  <si>
    <r>
      <t>面积</t>
    </r>
    <r>
      <rPr>
        <sz val="10"/>
        <rFont val="Times New Roman"/>
        <family val="1"/>
      </rPr>
      <t>(m</t>
    </r>
    <r>
      <rPr>
        <vertAlign val="superscript"/>
        <sz val="10"/>
        <rFont val="Times New Roman"/>
        <family val="1"/>
      </rPr>
      <t>2</t>
    </r>
    <r>
      <rPr>
        <sz val="10"/>
        <rFont val="Times New Roman"/>
        <family val="1"/>
      </rPr>
      <t>)</t>
    </r>
  </si>
  <si>
    <t>在建工程清查评估汇总表</t>
  </si>
  <si>
    <t>5-4-1</t>
  </si>
  <si>
    <t>5-4-2</t>
  </si>
  <si>
    <t>在建工程合计</t>
  </si>
  <si>
    <t>减：在建工程减值准备</t>
  </si>
  <si>
    <t>在建工程净额</t>
  </si>
  <si>
    <r>
      <t>在建工程</t>
    </r>
    <r>
      <rPr>
        <sz val="18"/>
        <rFont val="Times New Roman"/>
        <family val="1"/>
      </rPr>
      <t>—</t>
    </r>
    <r>
      <rPr>
        <sz val="18"/>
        <rFont val="黑体"/>
        <family val="3"/>
      </rPr>
      <t>土建工程清查评估明细表</t>
    </r>
  </si>
  <si>
    <t>项目名称</t>
  </si>
  <si>
    <t>开工日期</t>
  </si>
  <si>
    <t>预计完工日期</t>
  </si>
  <si>
    <t>形象进度</t>
  </si>
  <si>
    <t>付款比例</t>
  </si>
  <si>
    <r>
      <t>在建工程</t>
    </r>
    <r>
      <rPr>
        <sz val="18"/>
        <rFont val="Times New Roman"/>
        <family val="1"/>
      </rPr>
      <t>—</t>
    </r>
    <r>
      <rPr>
        <sz val="18"/>
        <rFont val="黑体"/>
        <family val="3"/>
      </rPr>
      <t>设备安装工程清查评估明细表</t>
    </r>
  </si>
  <si>
    <t>开工
日期</t>
  </si>
  <si>
    <t>预计完
工日期</t>
  </si>
  <si>
    <t>设备费</t>
  </si>
  <si>
    <t>资金成本</t>
  </si>
  <si>
    <t>安装费及其他</t>
  </si>
  <si>
    <t>工程物资清查评估明细表</t>
  </si>
  <si>
    <t>名称</t>
  </si>
  <si>
    <t>工程项目</t>
  </si>
  <si>
    <t>计量
单位</t>
  </si>
  <si>
    <r>
      <t xml:space="preserve">增值率
</t>
    </r>
    <r>
      <rPr>
        <sz val="10"/>
        <rFont val="Times New Roman"/>
        <family val="1"/>
      </rPr>
      <t>%</t>
    </r>
  </si>
  <si>
    <t>减：工程物资减值准备</t>
  </si>
  <si>
    <t>固定资产清理清查评估明细表</t>
  </si>
  <si>
    <t>待处理资产名称</t>
  </si>
  <si>
    <t>生产性生物资产清查评估明细表</t>
  </si>
  <si>
    <t>种类</t>
  </si>
  <si>
    <t>群别</t>
  </si>
  <si>
    <t>减：生产性生物资产减值准备</t>
  </si>
  <si>
    <t>油气资产清查评估明细表</t>
  </si>
  <si>
    <t>无形资产清查评估汇总表</t>
  </si>
  <si>
    <t>1</t>
  </si>
  <si>
    <t>6</t>
  </si>
  <si>
    <r>
      <t>无形资产</t>
    </r>
    <r>
      <rPr>
        <sz val="18"/>
        <rFont val="Times New Roman"/>
        <family val="1"/>
      </rPr>
      <t>—</t>
    </r>
    <r>
      <rPr>
        <sz val="18"/>
        <rFont val="黑体"/>
        <family val="3"/>
      </rPr>
      <t>土地使用权清查评估明细表</t>
    </r>
  </si>
  <si>
    <t>原始入账价值</t>
  </si>
  <si>
    <r>
      <t>无形资产</t>
    </r>
    <r>
      <rPr>
        <sz val="18"/>
        <rFont val="Times New Roman"/>
        <family val="1"/>
      </rPr>
      <t>—</t>
    </r>
    <r>
      <rPr>
        <sz val="18"/>
        <rFont val="黑体"/>
        <family val="3"/>
      </rPr>
      <t>其他无形资产清查评估明细表</t>
    </r>
  </si>
  <si>
    <t>内容或名称</t>
  </si>
  <si>
    <r>
      <t>法定</t>
    </r>
    <r>
      <rPr>
        <sz val="10"/>
        <rFont val="Times New Roman"/>
        <family val="1"/>
      </rPr>
      <t>/</t>
    </r>
    <r>
      <rPr>
        <sz val="10"/>
        <rFont val="宋体"/>
        <family val="0"/>
      </rPr>
      <t>预计使用年限</t>
    </r>
  </si>
  <si>
    <t>尚可使用
年限</t>
  </si>
  <si>
    <t>开发支出清查评估明细表</t>
  </si>
  <si>
    <t>商誉清查评估明细表</t>
  </si>
  <si>
    <t>减：商誉减值准备</t>
  </si>
  <si>
    <t>长期待摊费用清查评估明细表</t>
  </si>
  <si>
    <t>费用名称或内容</t>
  </si>
  <si>
    <t>形成日期</t>
  </si>
  <si>
    <t>原始发生额</t>
  </si>
  <si>
    <t>预计摊
销月数</t>
  </si>
  <si>
    <t>尚存受
益月数</t>
  </si>
  <si>
    <r>
      <t>合</t>
    </r>
    <r>
      <rPr>
        <sz val="10"/>
        <rFont val="Times New Roman"/>
        <family val="1"/>
      </rPr>
      <t xml:space="preserve">                    </t>
    </r>
    <r>
      <rPr>
        <sz val="10"/>
        <rFont val="宋体"/>
        <family val="0"/>
      </rPr>
      <t>计</t>
    </r>
  </si>
  <si>
    <t>递延所得税资产清查评估明细表</t>
  </si>
  <si>
    <t>其他非流动资产清查评估明细表</t>
  </si>
  <si>
    <t>流动负债清查评估汇总表</t>
  </si>
  <si>
    <t>2</t>
  </si>
  <si>
    <t>3</t>
  </si>
  <si>
    <t>9</t>
  </si>
  <si>
    <t>短期借款清查评估明细表</t>
  </si>
  <si>
    <t>放款银行或机构名称</t>
  </si>
  <si>
    <r>
      <t>月利率</t>
    </r>
    <r>
      <rPr>
        <sz val="10"/>
        <rFont val="Times New Roman"/>
        <family val="1"/>
      </rPr>
      <t>%</t>
    </r>
  </si>
  <si>
    <t>外币金额</t>
  </si>
  <si>
    <t>外币基准日汇率</t>
  </si>
  <si>
    <r>
      <t>合</t>
    </r>
    <r>
      <rPr>
        <sz val="10"/>
        <rFont val="Times New Roman"/>
        <family val="1"/>
      </rPr>
      <t xml:space="preserve">                       </t>
    </r>
    <r>
      <rPr>
        <sz val="10"/>
        <rFont val="宋体"/>
        <family val="0"/>
      </rPr>
      <t>计</t>
    </r>
  </si>
  <si>
    <t>交易性金融负债清查评估明细表</t>
  </si>
  <si>
    <r>
      <t>合</t>
    </r>
    <r>
      <rPr>
        <sz val="10"/>
        <rFont val="Times New Roman"/>
        <family val="1"/>
      </rPr>
      <t xml:space="preserve">                                    </t>
    </r>
    <r>
      <rPr>
        <sz val="10"/>
        <rFont val="宋体"/>
        <family val="0"/>
      </rPr>
      <t>计</t>
    </r>
  </si>
  <si>
    <t>应付票据清查评估明细表</t>
  </si>
  <si>
    <r>
      <t>合</t>
    </r>
    <r>
      <rPr>
        <sz val="10"/>
        <rFont val="Times New Roman"/>
        <family val="1"/>
      </rPr>
      <t xml:space="preserve">                         </t>
    </r>
    <r>
      <rPr>
        <sz val="10"/>
        <rFont val="宋体"/>
        <family val="0"/>
      </rPr>
      <t>计</t>
    </r>
  </si>
  <si>
    <t>应付账款清查评估明细表</t>
  </si>
  <si>
    <t>预收账款清查评估明细表</t>
  </si>
  <si>
    <t>应付职工薪酬清查评估明细表</t>
  </si>
  <si>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</si>
  <si>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</si>
  <si>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</si>
  <si>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</si>
  <si>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</si>
  <si>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</si>
  <si>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</si>
  <si>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</si>
  <si>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</si>
  <si>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</si>
  <si>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</si>
  <si>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</si>
  <si>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</si>
  <si>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</si>
  <si>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r>
      <t>合</t>
    </r>
    <r>
      <rPr>
        <sz val="10"/>
        <rFont val="Times New Roman"/>
        <family val="1"/>
      </rPr>
      <t xml:space="preserve">                          </t>
    </r>
    <r>
      <rPr>
        <sz val="10"/>
        <rFont val="宋体"/>
        <family val="0"/>
      </rPr>
      <t>计</t>
    </r>
  </si>
  <si>
    <t>应交税费清查评估明细表</t>
  </si>
  <si>
    <t>征税机关</t>
  </si>
  <si>
    <t>税费种类</t>
  </si>
  <si>
    <t>海淀国税</t>
  </si>
  <si>
    <t>增值税</t>
  </si>
  <si>
    <t>海淀地税</t>
  </si>
  <si>
    <t>城建税</t>
  </si>
  <si>
    <r>
      <rPr>
        <sz val="10"/>
        <rFont val="宋体"/>
        <family val="0"/>
      </rPr>
      <t>海淀地税</t>
    </r>
    <r>
      <rPr>
        <sz val="10"/>
        <rFont val="Times New Roman"/>
        <family val="1"/>
      </rPr>
      <t xml:space="preserve"> </t>
    </r>
  </si>
  <si>
    <t>教育费附加</t>
  </si>
  <si>
    <t>企业所得税</t>
  </si>
  <si>
    <r>
      <t>合</t>
    </r>
    <r>
      <rPr>
        <sz val="10"/>
        <rFont val="Times New Roman"/>
        <family val="1"/>
      </rPr>
      <t xml:space="preserve">                             </t>
    </r>
    <r>
      <rPr>
        <sz val="10"/>
        <rFont val="宋体"/>
        <family val="0"/>
      </rPr>
      <t>计</t>
    </r>
  </si>
  <si>
    <t>应付利息清查评估明细表</t>
  </si>
  <si>
    <t>应付股利（应付利润）清查评估明细表</t>
  </si>
  <si>
    <t>投资单位名称（股东）</t>
  </si>
  <si>
    <t>利润所属期间</t>
  </si>
  <si>
    <t>其他应付款清查评估明细表</t>
  </si>
  <si>
    <t>预支个人借款</t>
  </si>
  <si>
    <t>一年内到期的非流动负债清查评估明细表</t>
  </si>
  <si>
    <t>结算项目</t>
  </si>
  <si>
    <r>
      <t>票面月利率</t>
    </r>
    <r>
      <rPr>
        <sz val="10"/>
        <rFont val="Times New Roman"/>
        <family val="1"/>
      </rPr>
      <t>%</t>
    </r>
  </si>
  <si>
    <t>其他流动负债清查评估明细表</t>
  </si>
  <si>
    <t>非流动负债清查评估汇总表</t>
  </si>
  <si>
    <t>10</t>
  </si>
  <si>
    <t>长期借款清查评估明细表</t>
  </si>
  <si>
    <t>应付债券清查评估明细表</t>
  </si>
  <si>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</si>
  <si>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</si>
  <si>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</si>
  <si>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长期应付款清查评估明细表</t>
  </si>
  <si>
    <t>初始额</t>
  </si>
  <si>
    <t>利息及汇率净损失</t>
  </si>
  <si>
    <t>专项应付款清查评估明细表</t>
  </si>
  <si>
    <t>户名（或结算对象）</t>
  </si>
  <si>
    <t>预计负债清查评估明细表</t>
  </si>
  <si>
    <t>递延所得税负债清查评估明细表</t>
  </si>
  <si>
    <t>内容</t>
  </si>
  <si>
    <t>其他非流动负债清查评估明细表</t>
  </si>
  <si>
    <t/>
  </si>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</sst>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mmm\ dd\,\ yy"/>
    <numFmt numFmtId="183" formatCode="mm/dd/yy_)"/>
    <numFmt numFmtId="184" formatCode="000000"/>
    <numFmt numFmtId="185" formatCode="0.00_);[Red]\(0.00\)"/>
    <numFmt numFmtId="186" formatCode="0_);[Red]\(0\)"/>
    <numFmt numFmtId="187" formatCode="#,##0.00_ "/>
    <numFmt numFmtId="188" formatCode="#,##0.00_ ;[Red]\-#,##0.00\ "/>
    <numFmt numFmtId="189" formatCode="#,##0.00;\(#,##0.00\)"/>
    <numFmt numFmtId="190" formatCode="#,##0;\(#,##0\)"/>
    <numFmt numFmtId="191" formatCode="0_ "/>
  </numFmts>
  <fonts count="74">
    <font>
      <sz val="12"/>
      <name val="Times New Roman"/>
      <family val="1"/>
    </font>
    <font>
      <sz val="12"/>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u val="single"/>
      <sz val="12"/>
      <color indexed="12"/>
      <name val="宋体"/>
      <family val="0"/>
    </font>
    <font>
      <u val="single"/>
      <sz val="10"/>
      <color indexed="12"/>
      <name val="宋体"/>
      <family val="0"/>
    </font>
    <font>
      <sz val="18"/>
      <name val="黑体"/>
      <family val="3"/>
    </font>
    <font>
      <b/>
      <sz val="10"/>
      <name val="Times New Roman"/>
      <family val="1"/>
    </font>
    <font>
      <sz val="6"/>
      <name val="Times New Roman"/>
      <family val="1"/>
    </font>
    <font>
      <sz val="9"/>
      <name val="Times New Roman"/>
      <family val="1"/>
    </font>
    <font>
      <sz val="9"/>
      <name val="宋体"/>
      <family val="0"/>
    </font>
    <font>
      <sz val="10"/>
      <color indexed="8"/>
      <name val="宋体"/>
      <family val="0"/>
    </font>
    <font>
      <sz val="10"/>
      <color indexed="8"/>
      <name val="Times New Roman"/>
      <family val="1"/>
    </font>
    <font>
      <sz val="11"/>
      <color indexed="8"/>
      <name val="宋体"/>
      <family val="0"/>
    </font>
    <font>
      <sz val="10"/>
      <color indexed="10"/>
      <name val="Times New Roman"/>
      <family val="1"/>
    </font>
    <font>
      <sz val="10"/>
      <color indexed="10"/>
      <name val="宋体"/>
      <family val="0"/>
    </font>
    <font>
      <sz val="11"/>
      <name val="Times New Roman"/>
      <family val="1"/>
    </font>
    <font>
      <b/>
      <sz val="11"/>
      <name val="Times New Roman"/>
      <family val="1"/>
    </font>
    <font>
      <b/>
      <sz val="10"/>
      <color indexed="8"/>
      <name val="宋体"/>
      <family val="0"/>
    </font>
    <font>
      <b/>
      <sz val="10"/>
      <color indexed="10"/>
      <name val="Times New Roman"/>
      <family val="1"/>
    </font>
    <font>
      <b/>
      <sz val="11"/>
      <color indexed="8"/>
      <name val="宋体"/>
      <family val="0"/>
    </font>
    <font>
      <sz val="11"/>
      <name val="宋体"/>
      <family val="0"/>
    </font>
    <font>
      <b/>
      <sz val="10"/>
      <name val="宋体"/>
      <family val="0"/>
    </font>
    <font>
      <b/>
      <sz val="12"/>
      <name val="Times New Roman"/>
      <family val="1"/>
    </font>
    <font>
      <sz val="12"/>
      <color indexed="8"/>
      <name val="Times New Roman"/>
      <family val="1"/>
    </font>
    <font>
      <sz val="20"/>
      <name val="黑体"/>
      <family val="3"/>
    </font>
    <font>
      <sz val="20"/>
      <name val="Times New Roman"/>
      <family val="1"/>
    </font>
    <font>
      <sz val="12"/>
      <color indexed="8"/>
      <name val="宋体"/>
      <family val="0"/>
    </font>
    <font>
      <b/>
      <sz val="12"/>
      <name val="宋体"/>
      <family val="0"/>
    </font>
    <font>
      <b/>
      <sz val="16"/>
      <name val="Times New Roman"/>
      <family val="1"/>
    </font>
    <font>
      <b/>
      <sz val="16"/>
      <name val="宋体"/>
      <family val="0"/>
    </font>
    <font>
      <b/>
      <sz val="16"/>
      <name val="黑体"/>
      <family val="3"/>
    </font>
    <font>
      <b/>
      <sz val="10"/>
      <color indexed="10"/>
      <name val="宋体"/>
      <family val="0"/>
    </font>
    <font>
      <b/>
      <sz val="14"/>
      <name val="宋体"/>
      <family val="0"/>
    </font>
    <font>
      <u val="single"/>
      <sz val="10"/>
      <color indexed="20"/>
      <name val="宋体"/>
      <family val="0"/>
    </font>
    <font>
      <sz val="10"/>
      <color indexed="12"/>
      <name val="宋体"/>
      <family val="0"/>
    </font>
    <font>
      <sz val="14"/>
      <name val="宋体"/>
      <family val="0"/>
    </font>
    <font>
      <sz val="12"/>
      <color indexed="10"/>
      <name val="Arial Narrow"/>
      <family val="2"/>
    </font>
    <font>
      <b/>
      <sz val="12"/>
      <color indexed="8"/>
      <name val="宋体"/>
      <family val="0"/>
    </font>
    <font>
      <b/>
      <sz val="12"/>
      <color indexed="8"/>
      <name val="Arial Narrow"/>
      <family val="2"/>
    </font>
    <font>
      <b/>
      <sz val="12"/>
      <color indexed="10"/>
      <name val="宋体"/>
      <family val="0"/>
    </font>
    <font>
      <sz val="12"/>
      <color indexed="10"/>
      <name val="宋体"/>
      <family val="0"/>
    </font>
    <font>
      <sz val="11"/>
      <color indexed="20"/>
      <name val="宋体"/>
      <family val="0"/>
    </font>
    <font>
      <b/>
      <sz val="11"/>
      <color indexed="56"/>
      <name val="宋体"/>
      <family val="0"/>
    </font>
    <font>
      <b/>
      <sz val="10"/>
      <name val="MS Sans Serif"/>
      <family val="2"/>
    </font>
    <font>
      <b/>
      <sz val="11"/>
      <color indexed="52"/>
      <name val="宋体"/>
      <family val="0"/>
    </font>
    <font>
      <b/>
      <sz val="15"/>
      <color indexed="56"/>
      <name val="宋体"/>
      <family val="0"/>
    </font>
    <font>
      <sz val="11"/>
      <color indexed="17"/>
      <name val="宋体"/>
      <family val="0"/>
    </font>
    <font>
      <b/>
      <sz val="18"/>
      <color indexed="56"/>
      <name val="宋体"/>
      <family val="0"/>
    </font>
    <font>
      <sz val="11"/>
      <color indexed="9"/>
      <name val="宋体"/>
      <family val="0"/>
    </font>
    <font>
      <sz val="11"/>
      <color indexed="60"/>
      <name val="宋体"/>
      <family val="0"/>
    </font>
    <font>
      <sz val="11"/>
      <color indexed="62"/>
      <name val="宋体"/>
      <family val="0"/>
    </font>
    <font>
      <i/>
      <sz val="11"/>
      <color indexed="23"/>
      <name val="宋体"/>
      <family val="0"/>
    </font>
    <font>
      <u val="single"/>
      <sz val="12"/>
      <color indexed="36"/>
      <name val="宋体"/>
      <family val="0"/>
    </font>
    <font>
      <sz val="11"/>
      <color indexed="52"/>
      <name val="宋体"/>
      <family val="0"/>
    </font>
    <font>
      <b/>
      <sz val="13"/>
      <color indexed="56"/>
      <name val="宋体"/>
      <family val="0"/>
    </font>
    <font>
      <sz val="11"/>
      <color indexed="10"/>
      <name val="宋体"/>
      <family val="0"/>
    </font>
    <font>
      <sz val="8"/>
      <name val="Arial"/>
      <family val="2"/>
    </font>
    <font>
      <b/>
      <sz val="8"/>
      <name val="Arial"/>
      <family val="2"/>
    </font>
    <font>
      <b/>
      <sz val="11"/>
      <color indexed="63"/>
      <name val="宋体"/>
      <family val="0"/>
    </font>
    <font>
      <b/>
      <sz val="11"/>
      <color indexed="9"/>
      <name val="宋体"/>
      <family val="0"/>
    </font>
    <font>
      <sz val="11"/>
      <name val="蹈框"/>
      <family val="0"/>
    </font>
    <font>
      <sz val="12"/>
      <name val="바탕체"/>
      <family val="3"/>
    </font>
    <font>
      <b/>
      <sz val="12"/>
      <name val="Arial"/>
      <family val="2"/>
    </font>
    <font>
      <sz val="12"/>
      <name val="楷体"/>
      <family val="3"/>
    </font>
    <font>
      <vertAlign val="superscript"/>
      <sz val="10"/>
      <name val="Times New Roman"/>
      <family val="1"/>
    </font>
    <font>
      <u val="single"/>
      <sz val="10"/>
      <color indexed="12"/>
      <name val="Times New Roman"/>
      <family val="1"/>
    </font>
    <font>
      <u val="single"/>
      <strike/>
      <sz val="36"/>
      <color indexed="51"/>
      <name val="宋体"/>
      <family val="0"/>
    </font>
    <font>
      <u val="single"/>
      <strike/>
      <sz val="36"/>
      <color indexed="46"/>
      <name val="宋体"/>
      <family val="0"/>
    </font>
    <font>
      <b/>
      <sz val="8"/>
      <name val="Times New Roman"/>
      <family val="2"/>
    </font>
  </fonts>
  <fills count="2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69">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style="thin"/>
      <right style="double"/>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double"/>
      <top style="thin"/>
      <bottom>
        <color indexed="63"/>
      </bottom>
    </border>
    <border>
      <left style="thin"/>
      <right style="double"/>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double"/>
      <top>
        <color indexed="63"/>
      </top>
      <bottom>
        <color indexed="63"/>
      </bottom>
    </border>
    <border>
      <left>
        <color indexed="63"/>
      </left>
      <right>
        <color indexed="63"/>
      </right>
      <top>
        <color indexed="63"/>
      </top>
      <bottom style="thin"/>
    </border>
    <border>
      <left style="double"/>
      <right style="thin"/>
      <top style="thin"/>
      <bottom style="thin"/>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medium"/>
      <bottom style="thin"/>
    </border>
    <border>
      <left style="medium"/>
      <right>
        <color indexed="63"/>
      </right>
      <top style="thin"/>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double"/>
    </border>
    <border>
      <left style="thin"/>
      <right style="thin"/>
      <top style="double"/>
      <bottom style="thin"/>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medium"/>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double"/>
    </border>
    <border>
      <left style="thin"/>
      <right style="medium"/>
      <top style="thin"/>
      <bottom style="medium"/>
    </border>
    <border>
      <left style="thin"/>
      <right>
        <color indexed="63"/>
      </right>
      <top>
        <color indexed="63"/>
      </top>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1" applyNumberFormat="0" applyBorder="0" applyAlignment="0" applyProtection="0"/>
    <xf numFmtId="42" fontId="0" fillId="0" borderId="0" applyFont="0" applyFill="0" applyBorder="0" applyAlignment="0" applyProtection="0"/>
    <xf numFmtId="0" fontId="17" fillId="3" borderId="0" applyNumberFormat="0" applyBorder="0" applyAlignment="0" applyProtection="0"/>
    <xf numFmtId="0" fontId="55" fillId="4"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5" borderId="0" applyNumberFormat="0" applyBorder="0" applyAlignment="0" applyProtection="0"/>
    <xf numFmtId="0" fontId="46" fillId="6" borderId="0" applyNumberFormat="0" applyBorder="0" applyAlignment="0" applyProtection="0"/>
    <xf numFmtId="43" fontId="0" fillId="0" borderId="0" applyFont="0" applyFill="0" applyBorder="0" applyAlignment="0" applyProtection="0"/>
    <xf numFmtId="0" fontId="53" fillId="5" borderId="0" applyNumberFormat="0" applyBorder="0" applyAlignment="0" applyProtection="0"/>
    <xf numFmtId="0" fontId="8" fillId="0" borderId="0" applyNumberForma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7" borderId="3" applyNumberFormat="0" applyFont="0" applyAlignment="0" applyProtection="0"/>
    <xf numFmtId="0" fontId="53" fillId="8" borderId="0" applyNumberFormat="0" applyBorder="0" applyAlignment="0" applyProtection="0"/>
    <xf numFmtId="0" fontId="47" fillId="0" borderId="0" applyNumberFormat="0" applyFill="0" applyBorder="0" applyAlignment="0" applyProtection="0"/>
    <xf numFmtId="0" fontId="60" fillId="0" borderId="0" applyNumberFormat="0" applyFill="0" applyBorder="0" applyAlignment="0" applyProtection="0"/>
    <xf numFmtId="0" fontId="0" fillId="0" borderId="0">
      <alignment/>
      <protection/>
    </xf>
    <xf numFmtId="0" fontId="52" fillId="0" borderId="0" applyNumberFormat="0" applyFill="0" applyBorder="0" applyAlignment="0" applyProtection="0"/>
    <xf numFmtId="0" fontId="56" fillId="0" borderId="0" applyNumberFormat="0" applyFill="0" applyBorder="0" applyAlignment="0" applyProtection="0"/>
    <xf numFmtId="0" fontId="50" fillId="0" borderId="4" applyNumberFormat="0" applyFill="0" applyAlignment="0" applyProtection="0"/>
    <xf numFmtId="0" fontId="59" fillId="0" borderId="5" applyNumberFormat="0" applyFill="0" applyAlignment="0" applyProtection="0"/>
    <xf numFmtId="0" fontId="53" fillId="9" borderId="0" applyNumberFormat="0" applyBorder="0" applyAlignment="0" applyProtection="0"/>
    <xf numFmtId="0" fontId="47" fillId="0" borderId="6" applyNumberFormat="0" applyFill="0" applyAlignment="0" applyProtection="0"/>
    <xf numFmtId="0" fontId="53" fillId="10" borderId="0" applyNumberFormat="0" applyBorder="0" applyAlignment="0" applyProtection="0"/>
    <xf numFmtId="0" fontId="63" fillId="11" borderId="7" applyNumberFormat="0" applyAlignment="0" applyProtection="0"/>
    <xf numFmtId="0" fontId="49" fillId="11" borderId="2" applyNumberFormat="0" applyAlignment="0" applyProtection="0"/>
    <xf numFmtId="0" fontId="64" fillId="12" borderId="8" applyNumberFormat="0" applyAlignment="0" applyProtection="0"/>
    <xf numFmtId="0" fontId="17" fillId="4" borderId="0" applyNumberFormat="0" applyBorder="0" applyAlignment="0" applyProtection="0"/>
    <xf numFmtId="0" fontId="53" fillId="13" borderId="0" applyNumberFormat="0" applyBorder="0" applyAlignment="0" applyProtection="0"/>
    <xf numFmtId="0" fontId="58" fillId="0" borderId="9" applyNumberFormat="0" applyFill="0" applyAlignment="0" applyProtection="0"/>
    <xf numFmtId="0" fontId="24" fillId="0" borderId="10" applyNumberFormat="0" applyFill="0" applyAlignment="0" applyProtection="0"/>
    <xf numFmtId="0" fontId="51" fillId="3" borderId="0" applyNumberFormat="0" applyBorder="0" applyAlignment="0" applyProtection="0"/>
    <xf numFmtId="0" fontId="54" fillId="14" borderId="0" applyNumberFormat="0" applyBorder="0" applyAlignment="0" applyProtection="0"/>
    <xf numFmtId="0" fontId="17" fillId="15" borderId="0" applyNumberFormat="0" applyBorder="0" applyAlignment="0" applyProtection="0"/>
    <xf numFmtId="0" fontId="53"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10" fontId="0" fillId="0" borderId="0" applyFont="0" applyFill="0" applyBorder="0" applyAlignment="0" applyProtection="0"/>
    <xf numFmtId="0" fontId="17" fillId="6" borderId="0" applyNumberFormat="0" applyBorder="0" applyAlignment="0" applyProtection="0"/>
    <xf numFmtId="0" fontId="17" fillId="8" borderId="0" applyNumberFormat="0" applyBorder="0" applyAlignment="0" applyProtection="0"/>
    <xf numFmtId="0" fontId="53" fillId="19" borderId="0" applyNumberFormat="0" applyBorder="0" applyAlignment="0" applyProtection="0"/>
    <xf numFmtId="0" fontId="53" fillId="10" borderId="0" applyNumberFormat="0" applyBorder="0" applyAlignment="0" applyProtection="0"/>
    <xf numFmtId="0" fontId="7" fillId="0" borderId="0">
      <alignment/>
      <protection/>
    </xf>
    <xf numFmtId="0" fontId="17" fillId="20" borderId="0" applyNumberFormat="0" applyBorder="0" applyAlignment="0" applyProtection="0"/>
    <xf numFmtId="0" fontId="17" fillId="20" borderId="0" applyNumberFormat="0" applyBorder="0" applyAlignment="0" applyProtection="0"/>
    <xf numFmtId="0" fontId="53" fillId="21" borderId="0" applyNumberFormat="0" applyBorder="0" applyAlignment="0" applyProtection="0"/>
    <xf numFmtId="0" fontId="17" fillId="18"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178" fontId="0" fillId="0" borderId="0" applyFont="0" applyFill="0" applyBorder="0" applyAlignment="0" applyProtection="0"/>
    <xf numFmtId="0" fontId="17" fillId="23" borderId="0" applyNumberFormat="0" applyBorder="0" applyAlignment="0" applyProtection="0"/>
    <xf numFmtId="0" fontId="53" fillId="24" borderId="0" applyNumberFormat="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62" fillId="0" borderId="11">
      <alignment horizontal="center"/>
      <protection/>
    </xf>
    <xf numFmtId="0" fontId="61" fillId="1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0" fontId="1" fillId="0" borderId="0">
      <alignment/>
      <protection/>
    </xf>
    <xf numFmtId="0" fontId="67" fillId="0" borderId="12" applyNumberFormat="0" applyAlignment="0" applyProtection="0"/>
    <xf numFmtId="0" fontId="67" fillId="0" borderId="13">
      <alignment horizontal="left" vertical="center"/>
      <protection/>
    </xf>
    <xf numFmtId="39" fontId="1" fillId="0" borderId="0">
      <alignment/>
      <protection/>
    </xf>
    <xf numFmtId="0" fontId="7" fillId="0" borderId="0">
      <alignment/>
      <protection/>
    </xf>
    <xf numFmtId="0" fontId="0" fillId="0" borderId="0" applyFont="0" applyFill="0" applyBorder="0" applyAlignment="0" applyProtection="0"/>
    <xf numFmtId="0" fontId="7" fillId="0" borderId="0">
      <alignment/>
      <protection/>
    </xf>
    <xf numFmtId="0" fontId="48"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66" fillId="0" borderId="0">
      <alignment/>
      <protection/>
    </xf>
    <xf numFmtId="0" fontId="2" fillId="0" borderId="0">
      <alignment/>
      <protection/>
    </xf>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7" fillId="0" borderId="0">
      <alignment/>
      <protection/>
    </xf>
    <xf numFmtId="0" fontId="68" fillId="0" borderId="0">
      <alignment/>
      <protection/>
    </xf>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0" fontId="65" fillId="0" borderId="0">
      <alignment/>
      <protection/>
    </xf>
  </cellStyleXfs>
  <cellXfs count="567">
    <xf numFmtId="0" fontId="0" fillId="0" borderId="0" xfId="0" applyAlignment="1">
      <alignment/>
    </xf>
    <xf numFmtId="0" fontId="2" fillId="0" borderId="0" xfId="96">
      <alignment/>
      <protection/>
    </xf>
    <xf numFmtId="0" fontId="3" fillId="3" borderId="0" xfId="96" applyFont="1" applyFill="1">
      <alignment/>
      <protection/>
    </xf>
    <xf numFmtId="0" fontId="2" fillId="3" borderId="0" xfId="96" applyFill="1">
      <alignment/>
      <protection/>
    </xf>
    <xf numFmtId="0" fontId="2" fillId="14" borderId="14" xfId="96" applyFill="1" applyBorder="1">
      <alignment/>
      <protection/>
    </xf>
    <xf numFmtId="0" fontId="4" fillId="25" borderId="15" xfId="96" applyFont="1" applyFill="1" applyBorder="1" applyAlignment="1">
      <alignment horizontal="center"/>
      <protection/>
    </xf>
    <xf numFmtId="0" fontId="5" fillId="26" borderId="16" xfId="96" applyFont="1" applyFill="1" applyBorder="1" applyAlignment="1">
      <alignment horizontal="center"/>
      <protection/>
    </xf>
    <xf numFmtId="0" fontId="4" fillId="25" borderId="16" xfId="96" applyFont="1" applyFill="1" applyBorder="1" applyAlignment="1">
      <alignment horizontal="center"/>
      <protection/>
    </xf>
    <xf numFmtId="0" fontId="4" fillId="25" borderId="17" xfId="96" applyFont="1" applyFill="1" applyBorder="1" applyAlignment="1">
      <alignment horizontal="center"/>
      <protection/>
    </xf>
    <xf numFmtId="0" fontId="2" fillId="14" borderId="11" xfId="96" applyFill="1" applyBorder="1">
      <alignment/>
      <protection/>
    </xf>
    <xf numFmtId="0" fontId="2" fillId="14" borderId="18" xfId="96"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184" fontId="8" fillId="2" borderId="0" xfId="25" applyNumberFormat="1" applyFill="1" applyAlignment="1" applyProtection="1">
      <alignment horizontal="left" vertical="center" shrinkToFit="1"/>
      <protection hidden="1" locked="0"/>
    </xf>
    <xf numFmtId="0" fontId="9" fillId="0" borderId="0" xfId="25" applyFont="1" applyAlignment="1" applyProtection="1">
      <alignment horizontal="left" vertical="center" wrapText="1"/>
      <protection/>
    </xf>
    <xf numFmtId="0" fontId="7" fillId="0" borderId="0" xfId="0"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185" fontId="7" fillId="0" borderId="0" xfId="0" applyNumberFormat="1" applyFont="1" applyAlignment="1">
      <alignment horizontal="center" vertical="center"/>
    </xf>
    <xf numFmtId="185" fontId="7" fillId="0" borderId="0" xfId="0" applyNumberFormat="1" applyFont="1" applyAlignment="1">
      <alignment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14" fontId="7" fillId="0" borderId="1" xfId="0" applyNumberFormat="1" applyFont="1" applyBorder="1" applyAlignment="1">
      <alignment horizontal="center" vertical="center"/>
    </xf>
    <xf numFmtId="43" fontId="7" fillId="0" borderId="19" xfId="0" applyNumberFormat="1" applyFont="1" applyBorder="1" applyAlignment="1">
      <alignment horizontal="right" vertical="center"/>
    </xf>
    <xf numFmtId="43" fontId="7" fillId="0" borderId="1" xfId="0" applyNumberFormat="1" applyFont="1" applyBorder="1" applyAlignment="1">
      <alignment horizontal="right" vertical="center"/>
    </xf>
    <xf numFmtId="43" fontId="7" fillId="0" borderId="20" xfId="0" applyNumberFormat="1" applyFont="1" applyBorder="1" applyAlignment="1">
      <alignment horizontal="right" vertical="center"/>
    </xf>
    <xf numFmtId="0" fontId="3" fillId="0" borderId="21" xfId="0" applyFont="1" applyBorder="1" applyAlignment="1">
      <alignment horizontal="center" vertical="center"/>
    </xf>
    <xf numFmtId="0" fontId="7" fillId="0" borderId="20" xfId="0" applyFont="1" applyBorder="1" applyAlignment="1">
      <alignment horizontal="center" vertical="center"/>
    </xf>
    <xf numFmtId="49" fontId="7" fillId="0" borderId="0" xfId="0" applyNumberFormat="1" applyFont="1" applyAlignment="1">
      <alignment vertical="center"/>
    </xf>
    <xf numFmtId="0" fontId="7" fillId="0" borderId="0" xfId="0" applyNumberFormat="1" applyFont="1" applyAlignment="1">
      <alignment horizontal="center" vertical="center"/>
    </xf>
    <xf numFmtId="0" fontId="3" fillId="0" borderId="0" xfId="0" applyFont="1" applyAlignment="1">
      <alignment horizontal="right" vertical="center"/>
    </xf>
    <xf numFmtId="0" fontId="7" fillId="0" borderId="1" xfId="0" applyFont="1" applyBorder="1" applyAlignment="1">
      <alignment vertical="center"/>
    </xf>
    <xf numFmtId="0" fontId="9" fillId="0" borderId="0" xfId="25" applyFont="1" applyAlignment="1" applyProtection="1">
      <alignment horizontal="left" vertical="center"/>
      <protection/>
    </xf>
    <xf numFmtId="0" fontId="6" fillId="0" borderId="0" xfId="0" applyFont="1" applyAlignment="1">
      <alignment horizontal="center" vertical="center"/>
    </xf>
    <xf numFmtId="43" fontId="7" fillId="0" borderId="19" xfId="0" applyNumberFormat="1" applyFont="1" applyBorder="1" applyAlignment="1">
      <alignment vertical="center"/>
    </xf>
    <xf numFmtId="43" fontId="7" fillId="0" borderId="20" xfId="0" applyNumberFormat="1" applyFont="1" applyBorder="1" applyAlignment="1">
      <alignment vertical="center"/>
    </xf>
    <xf numFmtId="43" fontId="7" fillId="0" borderId="1" xfId="0" applyNumberFormat="1"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wrapText="1"/>
    </xf>
    <xf numFmtId="0" fontId="7"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14" fontId="7" fillId="0" borderId="1" xfId="0" applyNumberFormat="1" applyFont="1" applyBorder="1" applyAlignment="1">
      <alignment horizontal="right" vertical="center"/>
    </xf>
    <xf numFmtId="0" fontId="7" fillId="0" borderId="1" xfId="0" applyFont="1" applyBorder="1" applyAlignment="1">
      <alignment horizontal="right" vertical="center"/>
    </xf>
    <xf numFmtId="0" fontId="7" fillId="0" borderId="20" xfId="0" applyFont="1" applyBorder="1" applyAlignment="1">
      <alignment horizontal="right" vertical="center"/>
    </xf>
    <xf numFmtId="0" fontId="3" fillId="0" borderId="23" xfId="0" applyFont="1" applyBorder="1" applyAlignment="1">
      <alignment horizontal="center" vertical="center"/>
    </xf>
    <xf numFmtId="0" fontId="10" fillId="0" borderId="0" xfId="0" applyFont="1" applyAlignment="1">
      <alignment horizontal="center" vertical="center"/>
    </xf>
    <xf numFmtId="0" fontId="11" fillId="0" borderId="1" xfId="0" applyFont="1" applyBorder="1" applyAlignment="1">
      <alignment vertical="center"/>
    </xf>
    <xf numFmtId="0" fontId="11" fillId="0" borderId="0" xfId="0" applyFont="1" applyAlignment="1">
      <alignment vertical="center"/>
    </xf>
    <xf numFmtId="0" fontId="7" fillId="0" borderId="1" xfId="0" applyNumberFormat="1" applyFont="1" applyBorder="1" applyAlignment="1">
      <alignment horizontal="right" vertical="center"/>
    </xf>
    <xf numFmtId="0" fontId="3" fillId="0" borderId="0" xfId="0" applyFont="1" applyAlignment="1">
      <alignment horizontal="center" vertical="center"/>
    </xf>
    <xf numFmtId="49" fontId="7" fillId="0" borderId="0" xfId="0" applyNumberFormat="1" applyFont="1" applyBorder="1" applyAlignment="1">
      <alignment horizontal="right" vertical="center"/>
    </xf>
    <xf numFmtId="49" fontId="7" fillId="0" borderId="1" xfId="0" applyNumberFormat="1" applyFont="1" applyBorder="1" applyAlignment="1">
      <alignment horizontal="center" vertical="center"/>
    </xf>
    <xf numFmtId="43" fontId="7" fillId="0" borderId="19" xfId="0" applyNumberFormat="1" applyFont="1" applyBorder="1" applyAlignment="1">
      <alignment horizontal="center" vertical="center"/>
    </xf>
    <xf numFmtId="49" fontId="7" fillId="0" borderId="21" xfId="0" applyNumberFormat="1" applyFont="1" applyBorder="1" applyAlignment="1">
      <alignment horizontal="center" vertical="center"/>
    </xf>
    <xf numFmtId="43" fontId="7" fillId="0" borderId="24" xfId="0" applyNumberFormat="1" applyFont="1" applyBorder="1" applyAlignment="1">
      <alignment horizontal="right" vertical="center"/>
    </xf>
    <xf numFmtId="49" fontId="7" fillId="0" borderId="1" xfId="0" applyNumberFormat="1" applyFont="1" applyBorder="1" applyAlignment="1">
      <alignment vertical="center"/>
    </xf>
    <xf numFmtId="58" fontId="7" fillId="0" borderId="1" xfId="0" applyNumberFormat="1" applyFont="1" applyBorder="1" applyAlignment="1">
      <alignment horizontal="left" vertical="center"/>
    </xf>
    <xf numFmtId="0" fontId="12" fillId="0" borderId="0" xfId="0" applyFont="1" applyAlignment="1">
      <alignment vertical="center"/>
    </xf>
    <xf numFmtId="0" fontId="12" fillId="0" borderId="0" xfId="0" applyFont="1" applyAlignment="1">
      <alignment horizontal="center" vertical="center" wrapText="1"/>
    </xf>
    <xf numFmtId="0" fontId="3" fillId="0" borderId="1" xfId="0" applyFont="1" applyBorder="1" applyAlignment="1">
      <alignment vertical="center"/>
    </xf>
    <xf numFmtId="14" fontId="7" fillId="0" borderId="1" xfId="0" applyNumberFormat="1" applyFont="1" applyBorder="1" applyAlignment="1">
      <alignment vertical="center"/>
    </xf>
    <xf numFmtId="186" fontId="7" fillId="0" borderId="1" xfId="0" applyNumberFormat="1" applyFont="1" applyBorder="1" applyAlignment="1">
      <alignment vertical="center"/>
    </xf>
    <xf numFmtId="186" fontId="7" fillId="0" borderId="1" xfId="0" applyNumberFormat="1" applyFont="1" applyBorder="1" applyAlignment="1">
      <alignment horizontal="right" vertical="center"/>
    </xf>
    <xf numFmtId="186" fontId="7" fillId="0" borderId="20" xfId="0" applyNumberFormat="1" applyFont="1" applyBorder="1" applyAlignment="1">
      <alignment horizontal="right" vertical="center"/>
    </xf>
    <xf numFmtId="0" fontId="13" fillId="0" borderId="1" xfId="0" applyFont="1" applyBorder="1" applyAlignment="1">
      <alignment/>
    </xf>
    <xf numFmtId="0" fontId="14" fillId="0" borderId="1" xfId="0" applyFont="1" applyBorder="1" applyAlignment="1">
      <alignment/>
    </xf>
    <xf numFmtId="187" fontId="13" fillId="0" borderId="1" xfId="0" applyNumberFormat="1" applyFont="1" applyBorder="1" applyAlignment="1">
      <alignment/>
    </xf>
    <xf numFmtId="0" fontId="3" fillId="0" borderId="1" xfId="0" applyFont="1" applyBorder="1" applyAlignment="1">
      <alignment horizontal="center" vertical="center" wrapText="1"/>
    </xf>
    <xf numFmtId="0" fontId="3" fillId="0" borderId="19" xfId="0" applyFont="1" applyBorder="1" applyAlignment="1">
      <alignment horizontal="center" vertical="center" wrapText="1"/>
    </xf>
    <xf numFmtId="184" fontId="9" fillId="2" borderId="0" xfId="25" applyNumberFormat="1" applyFont="1" applyFill="1" applyAlignment="1" applyProtection="1">
      <alignment horizontal="left" vertical="center" shrinkToFit="1"/>
      <protection hidden="1" locked="0"/>
    </xf>
    <xf numFmtId="0" fontId="7"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3" fillId="0" borderId="13" xfId="0" applyFont="1" applyBorder="1" applyAlignment="1">
      <alignment horizontal="center" vertical="center"/>
    </xf>
    <xf numFmtId="0" fontId="7" fillId="0" borderId="0" xfId="0" applyNumberFormat="1" applyFont="1" applyAlignment="1">
      <alignment vertical="center"/>
    </xf>
    <xf numFmtId="49" fontId="7" fillId="0" borderId="1" xfId="0" applyNumberFormat="1" applyFont="1" applyBorder="1" applyAlignment="1">
      <alignment horizontal="left" vertical="center"/>
    </xf>
    <xf numFmtId="0" fontId="3" fillId="27" borderId="1" xfId="91" applyFont="1" applyFill="1" applyBorder="1" applyAlignment="1">
      <alignment horizontal="center" vertical="center"/>
      <protection/>
    </xf>
    <xf numFmtId="0" fontId="7" fillId="27" borderId="1" xfId="91" applyFont="1" applyFill="1" applyBorder="1" applyAlignment="1">
      <alignment horizontal="center" vertical="center"/>
      <protection/>
    </xf>
    <xf numFmtId="0" fontId="7" fillId="27" borderId="1" xfId="0" applyFont="1" applyFill="1" applyBorder="1" applyAlignment="1">
      <alignment horizontal="left" vertical="center"/>
    </xf>
    <xf numFmtId="0" fontId="7" fillId="27" borderId="1" xfId="0" applyFont="1" applyFill="1" applyBorder="1" applyAlignment="1">
      <alignment horizontal="center" vertical="center"/>
    </xf>
    <xf numFmtId="0" fontId="3" fillId="0" borderId="20" xfId="85" applyFont="1" applyBorder="1" applyAlignment="1">
      <alignment horizontal="center" vertical="center" wrapText="1"/>
      <protection/>
    </xf>
    <xf numFmtId="0" fontId="7" fillId="0" borderId="1" xfId="85" applyFont="1" applyBorder="1" applyAlignment="1">
      <alignment horizontal="center" vertical="center" wrapText="1"/>
      <protection/>
    </xf>
    <xf numFmtId="0" fontId="3" fillId="0" borderId="22" xfId="0" applyFont="1" applyBorder="1" applyAlignment="1">
      <alignment horizontal="center" vertical="center" wrapText="1"/>
    </xf>
    <xf numFmtId="0" fontId="7" fillId="0" borderId="20" xfId="0" applyNumberFormat="1" applyFont="1" applyBorder="1" applyAlignment="1">
      <alignment horizontal="right" vertical="center"/>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24" xfId="0" applyFont="1" applyBorder="1" applyAlignment="1">
      <alignment horizontal="center" vertical="center" wrapText="1"/>
    </xf>
    <xf numFmtId="0" fontId="15" fillId="0" borderId="1" xfId="25" applyFont="1" applyBorder="1" applyAlignment="1" applyProtection="1">
      <alignment vertical="center"/>
      <protection/>
    </xf>
    <xf numFmtId="0" fontId="16" fillId="0" borderId="1" xfId="0" applyFont="1" applyBorder="1" applyAlignment="1">
      <alignment vertical="center"/>
    </xf>
    <xf numFmtId="0" fontId="3" fillId="0" borderId="11"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wrapText="1"/>
    </xf>
    <xf numFmtId="0" fontId="3" fillId="0" borderId="1" xfId="91" applyFont="1" applyFill="1" applyBorder="1" applyAlignment="1">
      <alignment horizontal="center" vertical="center"/>
      <protection/>
    </xf>
    <xf numFmtId="0" fontId="7" fillId="0" borderId="11" xfId="0" applyFont="1" applyBorder="1" applyAlignment="1">
      <alignment horizontal="center" vertical="center"/>
    </xf>
    <xf numFmtId="0" fontId="7" fillId="0" borderId="11" xfId="91" applyFont="1" applyFill="1" applyBorder="1" applyAlignment="1">
      <alignment horizontal="center" vertical="center"/>
      <protection/>
    </xf>
    <xf numFmtId="0" fontId="7" fillId="0" borderId="21" xfId="0" applyFont="1" applyBorder="1" applyAlignment="1">
      <alignment horizontal="center" vertical="center"/>
    </xf>
    <xf numFmtId="0" fontId="1" fillId="0" borderId="1" xfId="0" applyFont="1" applyBorder="1" applyAlignment="1">
      <alignment horizontal="justify" vertical="top" wrapText="1"/>
    </xf>
    <xf numFmtId="0" fontId="0" fillId="0" borderId="1" xfId="0" applyFont="1" applyBorder="1" applyAlignment="1">
      <alignment horizontal="justify" vertical="top" wrapText="1"/>
    </xf>
    <xf numFmtId="0" fontId="0" fillId="0" borderId="1" xfId="0" applyFont="1" applyFill="1" applyBorder="1" applyAlignment="1">
      <alignment vertical="center"/>
    </xf>
    <xf numFmtId="0" fontId="0" fillId="0" borderId="1" xfId="0" applyFont="1" applyBorder="1" applyAlignment="1">
      <alignment vertical="center"/>
    </xf>
    <xf numFmtId="0" fontId="1" fillId="0" borderId="1" xfId="0" applyFont="1" applyBorder="1" applyAlignment="1">
      <alignment horizontal="center" vertical="center"/>
    </xf>
    <xf numFmtId="0" fontId="3" fillId="0" borderId="24" xfId="0" applyFont="1" applyBorder="1" applyAlignment="1">
      <alignment horizontal="left" vertical="center"/>
    </xf>
    <xf numFmtId="0" fontId="7" fillId="0" borderId="24" xfId="0" applyFont="1" applyBorder="1" applyAlignment="1">
      <alignment horizontal="left" vertical="center"/>
    </xf>
    <xf numFmtId="0" fontId="7" fillId="0" borderId="24" xfId="0" applyFont="1" applyFill="1" applyBorder="1" applyAlignment="1">
      <alignment horizontal="left" vertical="center"/>
    </xf>
    <xf numFmtId="0" fontId="3" fillId="0" borderId="24" xfId="0" applyFont="1" applyBorder="1" applyAlignment="1">
      <alignment horizontal="center" vertical="center"/>
    </xf>
    <xf numFmtId="0" fontId="7" fillId="0" borderId="24" xfId="0" applyFont="1" applyBorder="1" applyAlignment="1">
      <alignment horizontal="center" vertical="center"/>
    </xf>
    <xf numFmtId="0" fontId="17" fillId="0" borderId="25" xfId="0" applyFont="1" applyBorder="1" applyAlignment="1">
      <alignment horizontal="center" vertical="center" wrapText="1"/>
    </xf>
    <xf numFmtId="0" fontId="3" fillId="0" borderId="11" xfId="0" applyFont="1" applyBorder="1" applyAlignment="1">
      <alignment horizontal="left" vertical="center"/>
    </xf>
    <xf numFmtId="0" fontId="17" fillId="0" borderId="26" xfId="0" applyFont="1" applyBorder="1" applyAlignment="1">
      <alignment horizontal="center" vertical="center" wrapText="1"/>
    </xf>
    <xf numFmtId="0" fontId="7" fillId="0" borderId="11" xfId="0" applyFont="1" applyFill="1" applyBorder="1" applyAlignment="1">
      <alignment horizontal="left" vertical="center"/>
    </xf>
    <xf numFmtId="0" fontId="17"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11" xfId="0" applyFont="1" applyBorder="1" applyAlignment="1">
      <alignment horizontal="left"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14" fontId="0" fillId="0" borderId="1" xfId="0" applyNumberFormat="1" applyFont="1" applyBorder="1" applyAlignment="1">
      <alignment horizontal="center" vertical="center"/>
    </xf>
    <xf numFmtId="43" fontId="0" fillId="0" borderId="1" xfId="0" applyNumberFormat="1" applyFont="1" applyBorder="1" applyAlignment="1">
      <alignment horizontal="right" vertical="center"/>
    </xf>
    <xf numFmtId="43" fontId="0" fillId="0" borderId="1" xfId="0" applyNumberFormat="1" applyFont="1" applyBorder="1" applyAlignment="1">
      <alignment vertical="center"/>
    </xf>
    <xf numFmtId="14" fontId="7" fillId="0" borderId="24" xfId="0" applyNumberFormat="1" applyFont="1" applyBorder="1" applyAlignment="1">
      <alignment horizontal="center" vertical="center"/>
    </xf>
    <xf numFmtId="43" fontId="7" fillId="0" borderId="28" xfId="0" applyNumberFormat="1" applyFont="1" applyBorder="1" applyAlignment="1">
      <alignment horizontal="right" vertical="center"/>
    </xf>
    <xf numFmtId="43" fontId="7" fillId="0" borderId="29" xfId="0" applyNumberFormat="1" applyFont="1" applyBorder="1" applyAlignment="1">
      <alignment vertical="center"/>
    </xf>
    <xf numFmtId="43" fontId="7" fillId="0" borderId="24" xfId="0" applyNumberFormat="1" applyFont="1" applyBorder="1" applyAlignment="1">
      <alignment vertical="center"/>
    </xf>
    <xf numFmtId="14" fontId="17" fillId="0" borderId="25" xfId="0" applyNumberFormat="1" applyFont="1" applyBorder="1" applyAlignment="1">
      <alignment horizontal="center" vertical="center" wrapText="1"/>
    </xf>
    <xf numFmtId="43" fontId="15" fillId="0" borderId="25" xfId="0" applyNumberFormat="1" applyFont="1" applyBorder="1" applyAlignment="1">
      <alignment horizontal="right" vertical="center" wrapText="1"/>
    </xf>
    <xf numFmtId="14" fontId="17" fillId="0" borderId="26" xfId="0" applyNumberFormat="1" applyFont="1" applyBorder="1" applyAlignment="1">
      <alignment horizontal="center" vertical="center" wrapText="1"/>
    </xf>
    <xf numFmtId="43" fontId="7" fillId="0" borderId="11" xfId="0" applyNumberFormat="1" applyFont="1" applyBorder="1" applyAlignment="1">
      <alignment horizontal="right" vertical="center"/>
    </xf>
    <xf numFmtId="43" fontId="7" fillId="0" borderId="27" xfId="0" applyNumberFormat="1" applyFont="1" applyBorder="1" applyAlignment="1">
      <alignment horizontal="right" vertical="center"/>
    </xf>
    <xf numFmtId="43" fontId="15" fillId="0" borderId="26" xfId="0" applyNumberFormat="1" applyFont="1" applyBorder="1" applyAlignment="1">
      <alignment horizontal="right" vertical="center" wrapText="1"/>
    </xf>
    <xf numFmtId="185" fontId="15" fillId="0" borderId="25" xfId="0" applyNumberFormat="1" applyFont="1" applyBorder="1" applyAlignment="1">
      <alignment horizontal="right" vertical="center" wrapText="1"/>
    </xf>
    <xf numFmtId="185" fontId="15" fillId="0" borderId="26" xfId="0" applyNumberFormat="1" applyFont="1" applyBorder="1" applyAlignment="1">
      <alignment horizontal="right" vertical="center" wrapText="1"/>
    </xf>
    <xf numFmtId="14" fontId="17" fillId="0" borderId="1" xfId="0" applyNumberFormat="1" applyFont="1" applyBorder="1" applyAlignment="1">
      <alignment horizontal="center" vertical="center" wrapText="1"/>
    </xf>
    <xf numFmtId="0" fontId="15" fillId="0" borderId="1" xfId="0" applyFont="1" applyBorder="1" applyAlignment="1">
      <alignment horizontal="right" vertical="center" wrapText="1"/>
    </xf>
    <xf numFmtId="185" fontId="15" fillId="0" borderId="1" xfId="0" applyNumberFormat="1" applyFont="1" applyBorder="1" applyAlignment="1">
      <alignment horizontal="right" vertical="center" wrapText="1"/>
    </xf>
    <xf numFmtId="43" fontId="7" fillId="0" borderId="21" xfId="0" applyNumberFormat="1" applyFont="1" applyBorder="1" applyAlignment="1">
      <alignment horizontal="right" vertical="center"/>
    </xf>
    <xf numFmtId="0" fontId="15" fillId="0" borderId="20" xfId="0" applyFont="1" applyBorder="1" applyAlignment="1">
      <alignment horizontal="right" vertical="center" wrapText="1"/>
    </xf>
    <xf numFmtId="43" fontId="7" fillId="0" borderId="0" xfId="0" applyNumberFormat="1" applyFont="1" applyAlignment="1">
      <alignment vertical="center"/>
    </xf>
    <xf numFmtId="9" fontId="7" fillId="0" borderId="1" xfId="0" applyNumberFormat="1" applyFont="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wrapText="1"/>
    </xf>
    <xf numFmtId="0" fontId="3" fillId="2" borderId="1" xfId="91" applyFont="1" applyFill="1" applyBorder="1" applyAlignment="1">
      <alignment horizontal="center" vertical="center"/>
      <protection/>
    </xf>
    <xf numFmtId="0" fontId="7" fillId="2" borderId="1" xfId="91" applyFont="1" applyFill="1" applyBorder="1" applyAlignment="1">
      <alignment horizontal="center" vertical="center"/>
      <protection/>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0" xfId="0" applyFont="1" applyAlignment="1">
      <alignment horizontal="right" vertical="center"/>
    </xf>
    <xf numFmtId="0" fontId="3" fillId="27" borderId="1" xfId="0" applyFont="1" applyFill="1" applyBorder="1" applyAlignment="1">
      <alignment horizontal="center" vertical="center" wrapText="1"/>
    </xf>
    <xf numFmtId="0" fontId="3" fillId="27" borderId="11" xfId="0" applyFont="1" applyFill="1" applyBorder="1" applyAlignment="1">
      <alignment horizontal="center" vertical="center" wrapText="1"/>
    </xf>
    <xf numFmtId="0" fontId="3" fillId="27" borderId="24" xfId="0" applyFont="1" applyFill="1" applyBorder="1" applyAlignment="1">
      <alignment horizontal="center" vertical="center" wrapText="1"/>
    </xf>
    <xf numFmtId="0" fontId="7" fillId="27" borderId="1" xfId="0" applyFont="1" applyFill="1" applyBorder="1" applyAlignment="1">
      <alignment vertical="center"/>
    </xf>
    <xf numFmtId="0" fontId="3" fillId="0" borderId="11" xfId="76" applyFont="1" applyFill="1" applyBorder="1" applyAlignment="1">
      <alignment horizontal="center" vertical="center" wrapText="1"/>
      <protection/>
    </xf>
    <xf numFmtId="0" fontId="7" fillId="0" borderId="24" xfId="76" applyFont="1" applyFill="1" applyBorder="1" applyAlignment="1">
      <alignment horizontal="center" vertical="center" wrapText="1"/>
      <protection/>
    </xf>
    <xf numFmtId="0" fontId="6" fillId="0" borderId="0" xfId="0" applyFont="1" applyAlignment="1">
      <alignment vertical="center" wrapText="1"/>
    </xf>
    <xf numFmtId="0" fontId="15" fillId="0" borderId="1" xfId="0" applyFont="1" applyBorder="1" applyAlignment="1">
      <alignment vertical="center"/>
    </xf>
    <xf numFmtId="0" fontId="15" fillId="0" borderId="1" xfId="25" applyFont="1" applyBorder="1" applyAlignment="1" applyProtection="1">
      <alignment horizontal="center" vertical="center"/>
      <protection/>
    </xf>
    <xf numFmtId="49" fontId="3" fillId="0" borderId="1" xfId="0" applyNumberFormat="1" applyFont="1" applyBorder="1" applyAlignment="1">
      <alignment horizontal="center" vertical="center"/>
    </xf>
    <xf numFmtId="0" fontId="15" fillId="0" borderId="1" xfId="0" applyFont="1" applyBorder="1" applyAlignment="1">
      <alignment horizontal="center" vertical="center"/>
    </xf>
    <xf numFmtId="43" fontId="7" fillId="0" borderId="30" xfId="0" applyNumberFormat="1" applyFont="1" applyBorder="1" applyAlignment="1">
      <alignment horizontal="right" vertical="center"/>
    </xf>
    <xf numFmtId="0" fontId="0" fillId="0" borderId="13" xfId="0" applyBorder="1" applyAlignment="1">
      <alignment/>
    </xf>
    <xf numFmtId="0" fontId="0" fillId="0" borderId="20" xfId="0" applyBorder="1" applyAlignment="1">
      <alignment/>
    </xf>
    <xf numFmtId="14" fontId="7" fillId="0" borderId="0" xfId="0" applyNumberFormat="1" applyFont="1" applyBorder="1" applyAlignment="1">
      <alignment horizontal="center" vertical="center"/>
    </xf>
    <xf numFmtId="187" fontId="7" fillId="0" borderId="0" xfId="0" applyNumberFormat="1" applyFont="1" applyFill="1" applyBorder="1" applyAlignment="1">
      <alignment horizontal="center" vertical="center" wrapText="1"/>
    </xf>
    <xf numFmtId="43" fontId="7" fillId="0" borderId="20" xfId="0" applyNumberFormat="1"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Alignment="1">
      <alignment vertical="center"/>
    </xf>
    <xf numFmtId="187" fontId="7" fillId="0" borderId="0" xfId="0" applyNumberFormat="1" applyFont="1" applyAlignment="1">
      <alignment vertical="center"/>
    </xf>
    <xf numFmtId="187" fontId="3" fillId="0" borderId="1" xfId="0" applyNumberFormat="1" applyFont="1" applyBorder="1" applyAlignment="1">
      <alignment horizontal="center" vertical="center"/>
    </xf>
    <xf numFmtId="187" fontId="3" fillId="0" borderId="19" xfId="0" applyNumberFormat="1" applyFont="1" applyBorder="1" applyAlignment="1">
      <alignment horizontal="center" vertical="center"/>
    </xf>
    <xf numFmtId="49" fontId="7" fillId="0" borderId="24" xfId="0" applyNumberFormat="1" applyFont="1" applyBorder="1" applyAlignment="1">
      <alignment horizontal="center" vertical="center" wrapText="1"/>
    </xf>
    <xf numFmtId="0" fontId="7" fillId="0" borderId="20" xfId="87" applyNumberFormat="1" applyFont="1" applyFill="1" applyBorder="1" applyAlignment="1">
      <alignment horizontal="right" vertical="center" wrapText="1"/>
      <protection/>
    </xf>
    <xf numFmtId="0" fontId="7" fillId="0" borderId="20" xfId="87" applyNumberFormat="1" applyFont="1" applyFill="1" applyBorder="1" applyAlignment="1">
      <alignment horizontal="right" vertical="center"/>
      <protection/>
    </xf>
    <xf numFmtId="43" fontId="7" fillId="0" borderId="1" xfId="87" applyNumberFormat="1" applyFont="1" applyFill="1" applyBorder="1" applyAlignment="1">
      <alignment horizontal="right" vertical="center"/>
      <protection/>
    </xf>
    <xf numFmtId="187" fontId="7" fillId="0" borderId="1" xfId="0" applyNumberFormat="1" applyFont="1" applyBorder="1" applyAlignment="1">
      <alignment horizontal="center" vertical="center"/>
    </xf>
    <xf numFmtId="43" fontId="7" fillId="0" borderId="1" xfId="87" applyNumberFormat="1" applyFont="1" applyFill="1" applyBorder="1" applyAlignment="1">
      <alignment horizontal="right" vertical="center" wrapText="1"/>
      <protection/>
    </xf>
    <xf numFmtId="49" fontId="7" fillId="0" borderId="0" xfId="0" applyNumberFormat="1" applyFont="1" applyAlignment="1">
      <alignment horizontal="center" vertical="center"/>
    </xf>
    <xf numFmtId="0" fontId="7" fillId="0" borderId="0" xfId="87" applyFont="1" applyFill="1" applyAlignment="1">
      <alignment vertical="center"/>
      <protection/>
    </xf>
    <xf numFmtId="49" fontId="3" fillId="0" borderId="1" xfId="0" applyNumberFormat="1" applyFont="1" applyBorder="1" applyAlignment="1">
      <alignment horizontal="left" vertical="center"/>
    </xf>
    <xf numFmtId="0" fontId="0" fillId="0" borderId="1" xfId="0" applyBorder="1" applyAlignment="1">
      <alignment/>
    </xf>
    <xf numFmtId="49" fontId="7" fillId="0" borderId="29" xfId="0" applyNumberFormat="1" applyFont="1" applyBorder="1" applyAlignment="1">
      <alignment horizontal="center" vertical="center" wrapText="1"/>
    </xf>
    <xf numFmtId="49" fontId="7" fillId="0" borderId="24" xfId="0" applyNumberFormat="1" applyFont="1" applyBorder="1" applyAlignment="1">
      <alignment horizontal="left" vertical="center"/>
    </xf>
    <xf numFmtId="187" fontId="7" fillId="0" borderId="1" xfId="0" applyNumberFormat="1" applyFont="1" applyBorder="1" applyAlignment="1">
      <alignment vertical="center"/>
    </xf>
    <xf numFmtId="49" fontId="7" fillId="0" borderId="1" xfId="0" applyNumberFormat="1" applyFont="1" applyFill="1" applyBorder="1" applyAlignment="1">
      <alignment horizontal="left" vertical="center"/>
    </xf>
    <xf numFmtId="187" fontId="3" fillId="0" borderId="1" xfId="0" applyNumberFormat="1" applyFont="1" applyBorder="1" applyAlignment="1">
      <alignment horizontal="right"/>
    </xf>
    <xf numFmtId="49" fontId="7" fillId="0" borderId="1" xfId="0" applyNumberFormat="1" applyFont="1" applyFill="1" applyBorder="1" applyAlignment="1">
      <alignment horizontal="center" vertical="center"/>
    </xf>
    <xf numFmtId="0" fontId="7" fillId="0" borderId="1" xfId="0" applyFont="1" applyFill="1" applyBorder="1" applyAlignment="1">
      <alignment vertical="center"/>
    </xf>
    <xf numFmtId="43" fontId="7" fillId="0" borderId="19" xfId="0" applyNumberFormat="1" applyFont="1" applyFill="1" applyBorder="1" applyAlignment="1">
      <alignment horizontal="right" vertical="center"/>
    </xf>
    <xf numFmtId="43" fontId="7" fillId="0" borderId="1" xfId="0" applyNumberFormat="1" applyFont="1" applyFill="1" applyBorder="1" applyAlignment="1">
      <alignment horizontal="right" vertical="center"/>
    </xf>
    <xf numFmtId="43" fontId="7" fillId="0" borderId="24" xfId="0" applyNumberFormat="1" applyFont="1" applyFill="1" applyBorder="1" applyAlignment="1">
      <alignment horizontal="right" vertical="center"/>
    </xf>
    <xf numFmtId="0" fontId="18" fillId="0" borderId="0" xfId="0" applyFont="1" applyAlignment="1">
      <alignment vertical="center"/>
    </xf>
    <xf numFmtId="187" fontId="7" fillId="27" borderId="1" xfId="0" applyNumberFormat="1" applyFont="1" applyFill="1" applyBorder="1" applyAlignment="1">
      <alignment horizontal="center" vertical="center"/>
    </xf>
    <xf numFmtId="187" fontId="7" fillId="27"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0" fontId="7" fillId="0" borderId="21"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0" xfId="0" applyFont="1" applyBorder="1" applyAlignment="1">
      <alignment horizontal="left" vertical="center"/>
    </xf>
    <xf numFmtId="43" fontId="7" fillId="27" borderId="1" xfId="0" applyNumberFormat="1" applyFont="1" applyFill="1" applyBorder="1" applyAlignment="1">
      <alignment horizontal="right" vertical="center"/>
    </xf>
    <xf numFmtId="0" fontId="3" fillId="27" borderId="1" xfId="80" applyFont="1" applyFill="1" applyBorder="1" applyAlignment="1">
      <alignment horizontal="center" vertical="center" wrapText="1"/>
      <protection/>
    </xf>
    <xf numFmtId="187" fontId="19" fillId="27" borderId="27" xfId="0" applyNumberFormat="1" applyFont="1" applyFill="1" applyBorder="1" applyAlignment="1">
      <alignment horizontal="center" vertical="center" wrapText="1"/>
    </xf>
    <xf numFmtId="0" fontId="7" fillId="27" borderId="1" xfId="80" applyFont="1" applyFill="1" applyBorder="1" applyAlignment="1">
      <alignment horizontal="center" vertical="center" wrapText="1"/>
      <protection/>
    </xf>
    <xf numFmtId="187" fontId="18" fillId="27" borderId="28" xfId="0" applyNumberFormat="1" applyFont="1" applyFill="1" applyBorder="1" applyAlignment="1">
      <alignment horizontal="center" vertical="center" wrapText="1"/>
    </xf>
    <xf numFmtId="43" fontId="18" fillId="0" borderId="19" xfId="0" applyNumberFormat="1" applyFont="1" applyFill="1" applyBorder="1" applyAlignment="1">
      <alignment horizontal="right" vertical="center"/>
    </xf>
    <xf numFmtId="43" fontId="18" fillId="27" borderId="19" xfId="0" applyNumberFormat="1" applyFont="1" applyFill="1" applyBorder="1" applyAlignment="1">
      <alignment horizontal="right" vertical="center"/>
    </xf>
    <xf numFmtId="187" fontId="7" fillId="0" borderId="0" xfId="0" applyNumberFormat="1" applyFont="1" applyFill="1" applyAlignment="1">
      <alignment vertical="center"/>
    </xf>
    <xf numFmtId="0" fontId="7" fillId="0" borderId="21" xfId="0" applyFont="1" applyBorder="1" applyAlignment="1">
      <alignment vertical="center"/>
    </xf>
    <xf numFmtId="43" fontId="18" fillId="27" borderId="21" xfId="0" applyNumberFormat="1" applyFont="1" applyFill="1" applyBorder="1" applyAlignment="1">
      <alignment horizontal="right" vertical="center"/>
    </xf>
    <xf numFmtId="0" fontId="18" fillId="0" borderId="21" xfId="0" applyFont="1" applyBorder="1" applyAlignment="1">
      <alignment vertical="center"/>
    </xf>
    <xf numFmtId="0" fontId="20" fillId="0" borderId="0" xfId="0" applyFont="1" applyAlignment="1">
      <alignment vertical="center"/>
    </xf>
    <xf numFmtId="0" fontId="6"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184" fontId="9" fillId="2" borderId="0" xfId="25" applyNumberFormat="1" applyFont="1" applyFill="1" applyAlignment="1" applyProtection="1">
      <alignment horizontal="left" vertical="center" shrinkToFit="1"/>
      <protection hidden="1"/>
    </xf>
    <xf numFmtId="0" fontId="7" fillId="0" borderId="0" xfId="0" applyFont="1" applyAlignment="1" applyProtection="1">
      <alignment horizontal="center" vertical="center" wrapText="1"/>
      <protection/>
    </xf>
    <xf numFmtId="0" fontId="10"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185" fontId="7" fillId="0" borderId="0" xfId="0" applyNumberFormat="1" applyFont="1" applyAlignment="1" applyProtection="1">
      <alignment horizontal="center" vertical="center"/>
      <protection/>
    </xf>
    <xf numFmtId="185" fontId="7" fillId="0" borderId="0" xfId="0" applyNumberFormat="1" applyFont="1" applyAlignment="1" applyProtection="1">
      <alignment vertical="center"/>
      <protection/>
    </xf>
    <xf numFmtId="0" fontId="3" fillId="0" borderId="1"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7" fillId="0" borderId="1" xfId="0" applyFont="1" applyBorder="1" applyAlignment="1" applyProtection="1">
      <alignment horizontal="center" vertical="center"/>
      <protection/>
    </xf>
    <xf numFmtId="0" fontId="3" fillId="0" borderId="1" xfId="0" applyFont="1" applyBorder="1" applyAlignment="1" applyProtection="1">
      <alignment horizontal="left" vertical="center"/>
      <protection/>
    </xf>
    <xf numFmtId="43" fontId="7" fillId="0" borderId="1" xfId="0" applyNumberFormat="1" applyFont="1" applyBorder="1" applyAlignment="1" applyProtection="1">
      <alignment horizontal="right" vertical="center"/>
      <protection/>
    </xf>
    <xf numFmtId="43" fontId="7" fillId="0" borderId="19" xfId="0" applyNumberFormat="1" applyFont="1" applyBorder="1" applyAlignment="1" applyProtection="1">
      <alignment horizontal="right" vertical="center"/>
      <protection/>
    </xf>
    <xf numFmtId="43" fontId="7" fillId="0" borderId="20" xfId="0" applyNumberFormat="1" applyFont="1" applyBorder="1" applyAlignment="1" applyProtection="1">
      <alignment horizontal="right" vertical="center"/>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vertical="center"/>
      <protection/>
    </xf>
    <xf numFmtId="0" fontId="3" fillId="0" borderId="21" xfId="0" applyFont="1" applyBorder="1" applyAlignment="1" applyProtection="1">
      <alignment horizontal="center" vertical="center"/>
      <protection/>
    </xf>
    <xf numFmtId="0" fontId="7" fillId="0" borderId="0" xfId="0" applyNumberFormat="1" applyFont="1" applyAlignment="1" applyProtection="1">
      <alignment horizontal="center" vertical="center"/>
      <protection/>
    </xf>
    <xf numFmtId="0" fontId="3" fillId="0" borderId="0" xfId="0" applyFont="1" applyAlignment="1" applyProtection="1">
      <alignment horizontal="right" vertical="center"/>
      <protection/>
    </xf>
    <xf numFmtId="0" fontId="16" fillId="0" borderId="0" xfId="0" applyFont="1" applyBorder="1" applyAlignment="1">
      <alignment horizontal="left" vertical="center"/>
    </xf>
    <xf numFmtId="0" fontId="16" fillId="0" borderId="1" xfId="0" applyFont="1" applyBorder="1" applyAlignment="1">
      <alignment horizontal="center" vertical="center"/>
    </xf>
    <xf numFmtId="0" fontId="16" fillId="0" borderId="3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3" xfId="0" applyFont="1" applyBorder="1" applyAlignment="1">
      <alignment horizontal="center" vertical="center"/>
    </xf>
    <xf numFmtId="0" fontId="16" fillId="0" borderId="21" xfId="0" applyFont="1" applyBorder="1" applyAlignment="1">
      <alignment horizontal="left" vertical="center"/>
    </xf>
    <xf numFmtId="0" fontId="16" fillId="0" borderId="13" xfId="0" applyFont="1" applyBorder="1" applyAlignment="1">
      <alignment horizontal="left" vertical="center"/>
    </xf>
    <xf numFmtId="0" fontId="16" fillId="0" borderId="20" xfId="0" applyFont="1" applyBorder="1" applyAlignment="1">
      <alignment horizontal="left" vertical="center"/>
    </xf>
    <xf numFmtId="43" fontId="7" fillId="0" borderId="21" xfId="0" applyNumberFormat="1" applyFont="1" applyFill="1" applyBorder="1" applyAlignment="1">
      <alignment horizontal="right" vertical="center"/>
    </xf>
    <xf numFmtId="0" fontId="16" fillId="0" borderId="0" xfId="0" applyFont="1" applyBorder="1" applyAlignment="1">
      <alignment horizontal="right" vertical="center"/>
    </xf>
    <xf numFmtId="0" fontId="21" fillId="0" borderId="0" xfId="0" applyFont="1" applyAlignment="1">
      <alignment vertical="center"/>
    </xf>
    <xf numFmtId="0" fontId="20" fillId="0" borderId="0" xfId="0" applyFont="1" applyAlignment="1">
      <alignment/>
    </xf>
    <xf numFmtId="10" fontId="7" fillId="0" borderId="0" xfId="0" applyNumberFormat="1" applyFont="1" applyFill="1" applyAlignment="1">
      <alignment vertical="center"/>
    </xf>
    <xf numFmtId="0" fontId="15" fillId="0" borderId="1" xfId="0" applyFont="1" applyBorder="1" applyAlignment="1" applyProtection="1">
      <alignment horizontal="center" vertical="center"/>
      <protection/>
    </xf>
    <xf numFmtId="0" fontId="11" fillId="0" borderId="1" xfId="0" applyFont="1" applyBorder="1" applyAlignment="1" applyProtection="1">
      <alignment horizontal="center" vertical="center"/>
      <protection/>
    </xf>
    <xf numFmtId="0" fontId="22" fillId="0" borderId="1" xfId="25" applyFont="1" applyBorder="1" applyAlignment="1" applyProtection="1">
      <alignment horizontal="left" vertical="center"/>
      <protection/>
    </xf>
    <xf numFmtId="43" fontId="11" fillId="0" borderId="19" xfId="0" applyNumberFormat="1" applyFont="1" applyBorder="1" applyAlignment="1" applyProtection="1">
      <alignment horizontal="right" vertical="center"/>
      <protection/>
    </xf>
    <xf numFmtId="43" fontId="11" fillId="0" borderId="20" xfId="0" applyNumberFormat="1" applyFont="1" applyBorder="1" applyAlignment="1" applyProtection="1">
      <alignment horizontal="right" vertical="center"/>
      <protection/>
    </xf>
    <xf numFmtId="43" fontId="11" fillId="0" borderId="1" xfId="0" applyNumberFormat="1" applyFont="1" applyBorder="1" applyAlignment="1" applyProtection="1">
      <alignment horizontal="right" vertical="center"/>
      <protection/>
    </xf>
    <xf numFmtId="0" fontId="15" fillId="0" borderId="1" xfId="25" applyFont="1" applyBorder="1" applyAlignment="1" applyProtection="1">
      <alignment horizontal="left" vertical="center" indent="1"/>
      <protection/>
    </xf>
    <xf numFmtId="187" fontId="7" fillId="0" borderId="1" xfId="59" applyNumberFormat="1" applyFont="1" applyFill="1" applyBorder="1" applyAlignment="1" applyProtection="1">
      <alignment horizontal="right" vertical="center"/>
      <protection locked="0"/>
    </xf>
    <xf numFmtId="0" fontId="16" fillId="0" borderId="1" xfId="25" applyFont="1" applyBorder="1" applyAlignment="1" applyProtection="1">
      <alignment horizontal="left" vertical="center" indent="1"/>
      <protection/>
    </xf>
    <xf numFmtId="0" fontId="7" fillId="0" borderId="1" xfId="0" applyFont="1" applyFill="1" applyBorder="1" applyAlignment="1" applyProtection="1">
      <alignment horizontal="center" vertical="center"/>
      <protection/>
    </xf>
    <xf numFmtId="0" fontId="15" fillId="0" borderId="1" xfId="25" applyFont="1" applyFill="1" applyBorder="1" applyAlignment="1" applyProtection="1">
      <alignment horizontal="left" vertical="center" indent="1"/>
      <protection/>
    </xf>
    <xf numFmtId="43" fontId="7" fillId="0" borderId="19" xfId="0" applyNumberFormat="1" applyFont="1" applyFill="1" applyBorder="1" applyAlignment="1" applyProtection="1">
      <alignment horizontal="right" vertical="center"/>
      <protection/>
    </xf>
    <xf numFmtId="43" fontId="7" fillId="0" borderId="20" xfId="0" applyNumberFormat="1" applyFont="1" applyFill="1" applyBorder="1" applyAlignment="1" applyProtection="1">
      <alignment horizontal="right" vertical="center"/>
      <protection/>
    </xf>
    <xf numFmtId="43" fontId="7" fillId="0" borderId="1" xfId="0" applyNumberFormat="1" applyFont="1" applyFill="1" applyBorder="1" applyAlignment="1" applyProtection="1">
      <alignment horizontal="right" vertical="center"/>
      <protection/>
    </xf>
    <xf numFmtId="0" fontId="22" fillId="0" borderId="1" xfId="0" applyFont="1" applyBorder="1" applyAlignment="1" applyProtection="1">
      <alignment horizontal="left" vertical="center"/>
      <protection/>
    </xf>
    <xf numFmtId="0" fontId="16" fillId="0" borderId="1" xfId="0" applyFont="1" applyBorder="1" applyAlignment="1" applyProtection="1">
      <alignment horizontal="left" vertical="center"/>
      <protection/>
    </xf>
    <xf numFmtId="10" fontId="7" fillId="0" borderId="0" xfId="0" applyNumberFormat="1" applyFont="1" applyFill="1" applyAlignment="1">
      <alignment horizontal="center" vertical="center" wrapText="1"/>
    </xf>
    <xf numFmtId="10" fontId="3" fillId="0" borderId="0" xfId="0" applyNumberFormat="1" applyFont="1" applyFill="1" applyAlignment="1">
      <alignment horizontal="right" vertical="center"/>
    </xf>
    <xf numFmtId="0" fontId="23" fillId="0" borderId="0" xfId="33" applyFont="1" applyAlignment="1">
      <alignment horizontal="center" vertical="center"/>
      <protection/>
    </xf>
    <xf numFmtId="10" fontId="3" fillId="0" borderId="1" xfId="0" applyNumberFormat="1" applyFont="1" applyFill="1" applyBorder="1" applyAlignment="1" applyProtection="1">
      <alignment horizontal="center" vertical="center"/>
      <protection/>
    </xf>
    <xf numFmtId="0" fontId="3" fillId="26" borderId="1" xfId="0" applyFont="1" applyFill="1" applyBorder="1" applyAlignment="1" applyProtection="1">
      <alignment horizontal="center" vertical="center"/>
      <protection/>
    </xf>
    <xf numFmtId="43" fontId="3" fillId="28" borderId="1" xfId="23" applyFont="1" applyFill="1" applyBorder="1" applyAlignment="1" applyProtection="1">
      <alignment horizontal="center" vertical="center"/>
      <protection/>
    </xf>
    <xf numFmtId="10" fontId="7" fillId="0" borderId="1" xfId="0" applyNumberFormat="1" applyFont="1" applyFill="1" applyBorder="1" applyAlignment="1" applyProtection="1">
      <alignment horizontal="right" vertical="center"/>
      <protection/>
    </xf>
    <xf numFmtId="43" fontId="11" fillId="26" borderId="20" xfId="0" applyNumberFormat="1" applyFont="1" applyFill="1" applyBorder="1" applyAlignment="1" applyProtection="1">
      <alignment horizontal="right" vertical="center"/>
      <protection/>
    </xf>
    <xf numFmtId="43" fontId="11" fillId="28" borderId="1" xfId="23" applyFont="1" applyFill="1" applyBorder="1" applyAlignment="1" applyProtection="1">
      <alignment vertical="center"/>
      <protection/>
    </xf>
    <xf numFmtId="43" fontId="11" fillId="28" borderId="20" xfId="33" applyNumberFormat="1" applyFont="1" applyFill="1" applyBorder="1" applyAlignment="1" applyProtection="1">
      <alignment horizontal="right" vertical="center"/>
      <protection/>
    </xf>
    <xf numFmtId="43" fontId="7" fillId="26" borderId="20" xfId="0" applyNumberFormat="1" applyFont="1" applyFill="1" applyBorder="1" applyAlignment="1" applyProtection="1">
      <alignment horizontal="right" vertical="center"/>
      <protection/>
    </xf>
    <xf numFmtId="43" fontId="7" fillId="28" borderId="1" xfId="23" applyFont="1" applyFill="1" applyBorder="1" applyAlignment="1" applyProtection="1">
      <alignment vertical="center"/>
      <protection/>
    </xf>
    <xf numFmtId="43" fontId="7" fillId="28" borderId="20" xfId="33" applyNumberFormat="1" applyFont="1" applyFill="1" applyBorder="1" applyAlignment="1" applyProtection="1">
      <alignment horizontal="right" vertical="center"/>
      <protection/>
    </xf>
    <xf numFmtId="43" fontId="11" fillId="0" borderId="20" xfId="0" applyNumberFormat="1" applyFont="1" applyFill="1" applyBorder="1" applyAlignment="1" applyProtection="1">
      <alignment horizontal="right" vertical="center"/>
      <protection/>
    </xf>
    <xf numFmtId="43" fontId="7" fillId="0" borderId="1" xfId="23" applyFont="1" applyFill="1" applyBorder="1" applyAlignment="1" applyProtection="1">
      <alignment vertical="center"/>
      <protection/>
    </xf>
    <xf numFmtId="43" fontId="7" fillId="0" borderId="20" xfId="33" applyNumberFormat="1" applyFont="1" applyFill="1" applyBorder="1" applyAlignment="1" applyProtection="1">
      <alignment horizontal="right" vertical="center"/>
      <protection/>
    </xf>
    <xf numFmtId="0" fontId="20" fillId="0" borderId="0" xfId="0" applyFont="1" applyBorder="1" applyAlignment="1">
      <alignment horizontal="left" vertical="center"/>
    </xf>
    <xf numFmtId="0" fontId="24" fillId="0" borderId="0" xfId="0" applyFont="1" applyBorder="1" applyAlignment="1">
      <alignment horizontal="left" vertical="center"/>
    </xf>
    <xf numFmtId="43" fontId="21" fillId="0" borderId="0" xfId="0" applyNumberFormat="1" applyFont="1" applyBorder="1" applyAlignment="1">
      <alignment horizontal="right" vertical="center"/>
    </xf>
    <xf numFmtId="0" fontId="17" fillId="0" borderId="0" xfId="86" applyFont="1" applyFill="1" applyBorder="1" applyAlignment="1" applyProtection="1">
      <alignment horizontal="left" vertical="center"/>
      <protection locked="0"/>
    </xf>
    <xf numFmtId="0" fontId="25" fillId="0" borderId="0" xfId="0" applyFont="1" applyAlignment="1">
      <alignment/>
    </xf>
    <xf numFmtId="0" fontId="3" fillId="26" borderId="0" xfId="0" applyFont="1" applyFill="1" applyAlignment="1">
      <alignment horizontal="right" vertical="center"/>
    </xf>
    <xf numFmtId="43" fontId="7" fillId="0" borderId="0" xfId="0" applyNumberFormat="1" applyFont="1" applyFill="1" applyAlignment="1">
      <alignment vertical="center"/>
    </xf>
    <xf numFmtId="43" fontId="7" fillId="26" borderId="0" xfId="0" applyNumberFormat="1" applyFont="1" applyFill="1" applyAlignment="1">
      <alignment vertical="center"/>
    </xf>
    <xf numFmtId="188" fontId="7" fillId="0" borderId="0" xfId="0" applyNumberFormat="1" applyFont="1" applyFill="1" applyAlignment="1">
      <alignment vertical="center"/>
    </xf>
    <xf numFmtId="188" fontId="7" fillId="26" borderId="0" xfId="0" applyNumberFormat="1" applyFont="1" applyFill="1" applyAlignment="1">
      <alignment vertical="center"/>
    </xf>
    <xf numFmtId="0" fontId="26" fillId="0" borderId="0" xfId="0" applyFont="1" applyAlignment="1">
      <alignment vertical="center"/>
    </xf>
    <xf numFmtId="0" fontId="15" fillId="0" borderId="1" xfId="25" applyFont="1" applyBorder="1" applyAlignment="1" applyProtection="1">
      <alignment horizontal="left" vertical="center"/>
      <protection/>
    </xf>
    <xf numFmtId="0" fontId="16" fillId="0" borderId="1" xfId="25" applyFont="1" applyBorder="1" applyAlignment="1" applyProtection="1">
      <alignment horizontal="left" vertical="center" indent="4"/>
      <protection/>
    </xf>
    <xf numFmtId="10" fontId="21" fillId="0" borderId="0" xfId="0" applyNumberFormat="1" applyFont="1" applyFill="1" applyBorder="1" applyAlignment="1">
      <alignment horizontal="right" vertical="center"/>
    </xf>
    <xf numFmtId="43" fontId="21" fillId="26" borderId="0" xfId="0" applyNumberFormat="1" applyFont="1" applyFill="1" applyBorder="1" applyAlignment="1">
      <alignment horizontal="right" vertical="center"/>
    </xf>
    <xf numFmtId="43" fontId="21" fillId="28" borderId="0" xfId="23" applyFont="1" applyFill="1" applyBorder="1" applyAlignment="1">
      <alignment vertical="center"/>
    </xf>
    <xf numFmtId="43" fontId="21" fillId="28" borderId="0" xfId="33" applyNumberFormat="1" applyFont="1" applyFill="1" applyBorder="1" applyAlignment="1">
      <alignment horizontal="right" vertical="center"/>
      <protection/>
    </xf>
    <xf numFmtId="10" fontId="20" fillId="0" borderId="0" xfId="0" applyNumberFormat="1" applyFont="1" applyFill="1" applyAlignment="1">
      <alignment/>
    </xf>
    <xf numFmtId="10" fontId="3" fillId="0" borderId="1" xfId="0" applyNumberFormat="1" applyFont="1" applyFill="1" applyBorder="1" applyAlignment="1">
      <alignment horizontal="center" vertical="center"/>
    </xf>
    <xf numFmtId="0" fontId="3" fillId="26" borderId="1" xfId="0" applyFont="1" applyFill="1" applyBorder="1" applyAlignment="1">
      <alignment horizontal="center" vertical="center"/>
    </xf>
    <xf numFmtId="43" fontId="3" fillId="28" borderId="1" xfId="23" applyFont="1" applyFill="1" applyBorder="1" applyAlignment="1">
      <alignment horizontal="center" vertical="center"/>
    </xf>
    <xf numFmtId="10" fontId="7" fillId="0" borderId="1" xfId="0" applyNumberFormat="1" applyFont="1" applyFill="1" applyBorder="1" applyAlignment="1">
      <alignment horizontal="right" vertical="center"/>
    </xf>
    <xf numFmtId="43" fontId="7" fillId="26" borderId="20" xfId="0" applyNumberFormat="1" applyFont="1" applyFill="1" applyBorder="1" applyAlignment="1">
      <alignment horizontal="right" vertical="center"/>
    </xf>
    <xf numFmtId="43" fontId="7" fillId="28" borderId="1" xfId="23" applyFont="1" applyFill="1" applyBorder="1" applyAlignment="1">
      <alignment vertical="center"/>
    </xf>
    <xf numFmtId="43" fontId="7" fillId="28" borderId="20" xfId="33" applyNumberFormat="1" applyFont="1" applyFill="1" applyBorder="1" applyAlignment="1">
      <alignment horizontal="right" vertical="center"/>
      <protection/>
    </xf>
    <xf numFmtId="0" fontId="0" fillId="0" borderId="0" xfId="0" applyFont="1" applyAlignment="1">
      <alignment horizontal="center" vertical="center"/>
    </xf>
    <xf numFmtId="0" fontId="0"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16" fillId="0" borderId="0" xfId="0" applyFont="1" applyFill="1" applyBorder="1" applyAlignment="1">
      <alignment vertical="center"/>
    </xf>
    <xf numFmtId="10" fontId="7" fillId="0" borderId="0" xfId="0" applyNumberFormat="1" applyFont="1" applyAlignment="1">
      <alignment vertical="center"/>
    </xf>
    <xf numFmtId="184" fontId="8" fillId="2" borderId="0" xfId="25" applyNumberFormat="1" applyFont="1" applyFill="1" applyAlignment="1" applyProtection="1">
      <alignment horizontal="left" vertical="center" shrinkToFit="1"/>
      <protection hidden="1" locked="0"/>
    </xf>
    <xf numFmtId="10" fontId="7" fillId="0" borderId="0" xfId="0" applyNumberFormat="1"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185" fontId="20" fillId="0" borderId="0" xfId="0" applyNumberFormat="1" applyFont="1" applyAlignment="1">
      <alignment horizontal="center" vertical="center"/>
    </xf>
    <xf numFmtId="185" fontId="20" fillId="0" borderId="0" xfId="0" applyNumberFormat="1" applyFont="1" applyAlignment="1">
      <alignment vertical="center"/>
    </xf>
    <xf numFmtId="10" fontId="25" fillId="0" borderId="0" xfId="0" applyNumberFormat="1" applyFont="1" applyAlignment="1">
      <alignment horizontal="right" vertical="center"/>
    </xf>
    <xf numFmtId="0" fontId="31" fillId="0" borderId="1" xfId="0" applyFont="1" applyBorder="1" applyAlignment="1" applyProtection="1">
      <alignment horizontal="center" vertical="center"/>
      <protection/>
    </xf>
    <xf numFmtId="0" fontId="28" fillId="0" borderId="1"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10" fontId="1" fillId="0" borderId="1" xfId="0" applyNumberFormat="1"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 xfId="0" applyFont="1" applyBorder="1" applyAlignment="1" applyProtection="1">
      <alignment horizontal="center" vertical="center"/>
      <protection/>
    </xf>
    <xf numFmtId="0" fontId="0" fillId="0" borderId="1" xfId="0" applyBorder="1" applyAlignment="1" applyProtection="1">
      <alignment horizontal="center" vertical="center"/>
      <protection/>
    </xf>
    <xf numFmtId="10" fontId="0" fillId="0" borderId="1" xfId="0" applyNumberFormat="1" applyBorder="1" applyAlignment="1" applyProtection="1">
      <alignment horizontal="center" vertical="center"/>
      <protection/>
    </xf>
    <xf numFmtId="0" fontId="1" fillId="0" borderId="1" xfId="25" applyFont="1" applyBorder="1" applyAlignment="1" applyProtection="1">
      <alignment vertical="center"/>
      <protection/>
    </xf>
    <xf numFmtId="43" fontId="0" fillId="0" borderId="19" xfId="0" applyNumberFormat="1" applyFont="1" applyBorder="1" applyAlignment="1" applyProtection="1">
      <alignment horizontal="right" vertical="center"/>
      <protection/>
    </xf>
    <xf numFmtId="43" fontId="0" fillId="0" borderId="1" xfId="0" applyNumberFormat="1" applyFont="1" applyBorder="1" applyAlignment="1" applyProtection="1">
      <alignment horizontal="right" vertical="center"/>
      <protection/>
    </xf>
    <xf numFmtId="10" fontId="0" fillId="0" borderId="1" xfId="0" applyNumberFormat="1" applyFont="1" applyBorder="1" applyAlignment="1" applyProtection="1">
      <alignment horizontal="right" vertical="center"/>
      <protection/>
    </xf>
    <xf numFmtId="43" fontId="0" fillId="0" borderId="20" xfId="0" applyNumberFormat="1" applyFont="1" applyBorder="1" applyAlignment="1" applyProtection="1">
      <alignment horizontal="right" vertical="center"/>
      <protection/>
    </xf>
    <xf numFmtId="43" fontId="0" fillId="0" borderId="20" xfId="0" applyNumberFormat="1" applyFont="1" applyFill="1" applyBorder="1" applyAlignment="1" applyProtection="1">
      <alignment horizontal="right" vertical="center"/>
      <protection/>
    </xf>
    <xf numFmtId="0" fontId="0" fillId="0" borderId="1" xfId="25" applyFont="1" applyBorder="1" applyAlignment="1" applyProtection="1">
      <alignment vertical="center"/>
      <protection/>
    </xf>
    <xf numFmtId="43" fontId="0" fillId="0" borderId="21" xfId="0" applyNumberFormat="1" applyFont="1" applyBorder="1" applyAlignment="1" applyProtection="1">
      <alignment horizontal="right" vertical="center"/>
      <protection/>
    </xf>
    <xf numFmtId="0" fontId="32" fillId="11" borderId="1" xfId="25" applyFont="1" applyFill="1" applyBorder="1" applyAlignment="1" applyProtection="1">
      <alignment horizontal="center" vertical="center"/>
      <protection/>
    </xf>
    <xf numFmtId="0" fontId="28" fillId="11" borderId="1" xfId="0" applyFont="1" applyFill="1" applyBorder="1" applyAlignment="1" applyProtection="1">
      <alignment horizontal="center" vertical="center"/>
      <protection/>
    </xf>
    <xf numFmtId="43" fontId="27" fillId="11" borderId="19" xfId="0" applyNumberFormat="1" applyFont="1" applyFill="1" applyBorder="1" applyAlignment="1" applyProtection="1">
      <alignment horizontal="right" vertical="center"/>
      <protection/>
    </xf>
    <xf numFmtId="43" fontId="27" fillId="11" borderId="20" xfId="0" applyNumberFormat="1" applyFont="1" applyFill="1" applyBorder="1" applyAlignment="1" applyProtection="1">
      <alignment horizontal="right" vertical="center"/>
      <protection/>
    </xf>
    <xf numFmtId="10" fontId="27" fillId="11" borderId="1" xfId="0" applyNumberFormat="1" applyFont="1" applyFill="1" applyBorder="1" applyAlignment="1" applyProtection="1">
      <alignment horizontal="right" vertical="center"/>
      <protection/>
    </xf>
    <xf numFmtId="43" fontId="27" fillId="11" borderId="1" xfId="0" applyNumberFormat="1" applyFont="1" applyFill="1" applyBorder="1" applyAlignment="1" applyProtection="1">
      <alignment horizontal="right" vertical="center"/>
      <protection/>
    </xf>
    <xf numFmtId="0" fontId="31" fillId="0" borderId="0" xfId="86" applyFont="1" applyFill="1" applyBorder="1" applyAlignment="1" applyProtection="1">
      <alignment horizontal="left" vertical="center"/>
      <protection locked="0"/>
    </xf>
    <xf numFmtId="10" fontId="28" fillId="0" borderId="0" xfId="0" applyNumberFormat="1" applyFont="1" applyFill="1" applyBorder="1" applyAlignment="1">
      <alignment vertical="center"/>
    </xf>
    <xf numFmtId="0" fontId="28" fillId="0" borderId="0" xfId="0" applyFont="1" applyFill="1" applyBorder="1" applyAlignment="1" applyProtection="1">
      <alignment vertical="center"/>
      <protection locked="0"/>
    </xf>
    <xf numFmtId="10" fontId="16" fillId="0" borderId="0" xfId="0" applyNumberFormat="1" applyFont="1" applyFill="1" applyBorder="1" applyAlignment="1">
      <alignment vertical="center"/>
    </xf>
    <xf numFmtId="189" fontId="33" fillId="0" borderId="0" xfId="82" applyNumberFormat="1" applyFont="1" applyFill="1" applyAlignment="1" applyProtection="1">
      <alignment horizontal="left" vertical="center"/>
      <protection locked="0"/>
    </xf>
    <xf numFmtId="189" fontId="11" fillId="0" borderId="0" xfId="82" applyNumberFormat="1" applyFont="1" applyFill="1" applyAlignment="1" applyProtection="1">
      <alignment horizontal="center" vertical="center"/>
      <protection locked="0"/>
    </xf>
    <xf numFmtId="189" fontId="7" fillId="0" borderId="0" xfId="82" applyNumberFormat="1" applyFont="1" applyFill="1" applyAlignment="1" applyProtection="1">
      <alignment horizontal="center" vertical="center"/>
      <protection locked="0"/>
    </xf>
    <xf numFmtId="189" fontId="7" fillId="0" borderId="0" xfId="82" applyNumberFormat="1" applyFont="1" applyFill="1" applyAlignment="1" applyProtection="1">
      <alignment horizontal="left" vertical="center"/>
      <protection locked="0"/>
    </xf>
    <xf numFmtId="190" fontId="7" fillId="0" borderId="0" xfId="82" applyNumberFormat="1" applyFont="1" applyFill="1" applyAlignment="1" applyProtection="1">
      <alignment horizontal="left" vertical="center"/>
      <protection locked="0"/>
    </xf>
    <xf numFmtId="189" fontId="7" fillId="0" borderId="0" xfId="82" applyNumberFormat="1" applyFont="1" applyFill="1" applyAlignment="1" applyProtection="1">
      <alignment horizontal="right" vertical="center"/>
      <protection locked="0"/>
    </xf>
    <xf numFmtId="189" fontId="9" fillId="0" borderId="0" xfId="25" applyNumberFormat="1" applyFont="1" applyFill="1" applyBorder="1" applyAlignment="1" applyProtection="1">
      <alignment horizontal="left" vertical="center"/>
      <protection locked="0"/>
    </xf>
    <xf numFmtId="189" fontId="33" fillId="0" borderId="0" xfId="82" applyNumberFormat="1" applyFont="1" applyFill="1" applyBorder="1" applyAlignment="1" applyProtection="1">
      <alignment horizontal="center" vertical="center"/>
      <protection locked="0"/>
    </xf>
    <xf numFmtId="189" fontId="34" fillId="0" borderId="0" xfId="82" applyNumberFormat="1" applyFont="1" applyFill="1" applyBorder="1" applyAlignment="1" applyProtection="1">
      <alignment horizontal="center" vertical="center"/>
      <protection locked="0"/>
    </xf>
    <xf numFmtId="0" fontId="7" fillId="0" borderId="0" xfId="82" applyNumberFormat="1" applyFont="1" applyFill="1" applyBorder="1" applyAlignment="1" applyProtection="1">
      <alignment horizontal="center" vertical="center"/>
      <protection locked="0"/>
    </xf>
    <xf numFmtId="189" fontId="3" fillId="0" borderId="33" xfId="82" applyNumberFormat="1" applyFont="1" applyFill="1" applyBorder="1" applyAlignment="1" applyProtection="1">
      <alignment horizontal="left" vertical="center"/>
      <protection locked="0"/>
    </xf>
    <xf numFmtId="189" fontId="7" fillId="0" borderId="33" xfId="82" applyNumberFormat="1" applyFont="1" applyFill="1" applyBorder="1" applyAlignment="1" applyProtection="1">
      <alignment horizontal="left" vertical="center"/>
      <protection locked="0"/>
    </xf>
    <xf numFmtId="189" fontId="11" fillId="0" borderId="0" xfId="82" applyNumberFormat="1" applyFont="1" applyFill="1" applyAlignment="1" applyProtection="1">
      <alignment horizontal="left" vertical="center"/>
      <protection locked="0"/>
    </xf>
    <xf numFmtId="189" fontId="26" fillId="0" borderId="1" xfId="82" applyNumberFormat="1" applyFont="1" applyFill="1" applyBorder="1" applyAlignment="1" applyProtection="1">
      <alignment horizontal="center" vertical="center"/>
      <protection locked="0"/>
    </xf>
    <xf numFmtId="189" fontId="26" fillId="0" borderId="19" xfId="82" applyNumberFormat="1" applyFont="1" applyFill="1" applyBorder="1" applyAlignment="1" applyProtection="1">
      <alignment horizontal="center" vertical="center"/>
      <protection locked="0"/>
    </xf>
    <xf numFmtId="189" fontId="26" fillId="0" borderId="20" xfId="82" applyNumberFormat="1" applyFont="1" applyFill="1" applyBorder="1" applyAlignment="1" applyProtection="1">
      <alignment horizontal="center" vertical="center"/>
      <protection locked="0"/>
    </xf>
    <xf numFmtId="189" fontId="7" fillId="0" borderId="21" xfId="88" applyNumberFormat="1" applyFont="1" applyFill="1" applyBorder="1" applyAlignment="1" applyProtection="1">
      <alignment vertical="center"/>
      <protection locked="0"/>
    </xf>
    <xf numFmtId="190" fontId="7" fillId="0" borderId="1" xfId="82" applyNumberFormat="1" applyFont="1" applyFill="1" applyBorder="1" applyAlignment="1" applyProtection="1">
      <alignment horizontal="center" vertical="center"/>
      <protection locked="0"/>
    </xf>
    <xf numFmtId="187" fontId="7" fillId="0" borderId="24" xfId="82" applyNumberFormat="1" applyFont="1" applyFill="1" applyBorder="1" applyAlignment="1" applyProtection="1">
      <alignment horizontal="right" vertical="center"/>
      <protection locked="0"/>
    </xf>
    <xf numFmtId="187" fontId="7" fillId="0" borderId="19" xfId="82" applyNumberFormat="1" applyFont="1" applyFill="1" applyBorder="1" applyAlignment="1" applyProtection="1">
      <alignment horizontal="left" vertical="center"/>
      <protection locked="0"/>
    </xf>
    <xf numFmtId="187" fontId="3" fillId="0" borderId="20" xfId="82" applyNumberFormat="1" applyFont="1" applyFill="1" applyBorder="1" applyAlignment="1" applyProtection="1">
      <alignment horizontal="left" vertical="center"/>
      <protection locked="0"/>
    </xf>
    <xf numFmtId="187" fontId="7" fillId="0" borderId="1" xfId="82" applyNumberFormat="1" applyFont="1" applyFill="1" applyBorder="1" applyAlignment="1" applyProtection="1">
      <alignment horizontal="right" vertical="center"/>
      <protection locked="0"/>
    </xf>
    <xf numFmtId="189" fontId="7" fillId="0" borderId="34" xfId="82" applyNumberFormat="1" applyFont="1" applyFill="1" applyBorder="1" applyAlignment="1" applyProtection="1">
      <alignment horizontal="left" vertical="center" indent="1"/>
      <protection locked="0"/>
    </xf>
    <xf numFmtId="189" fontId="11" fillId="0" borderId="34" xfId="82" applyNumberFormat="1" applyFont="1" applyFill="1" applyBorder="1" applyAlignment="1" applyProtection="1">
      <alignment horizontal="center" vertical="center"/>
      <protection locked="0"/>
    </xf>
    <xf numFmtId="189" fontId="7" fillId="0" borderId="34" xfId="82" applyNumberFormat="1" applyFont="1" applyFill="1" applyBorder="1" applyAlignment="1" applyProtection="1">
      <alignment horizontal="left" vertical="center"/>
      <protection locked="0"/>
    </xf>
    <xf numFmtId="187" fontId="11" fillId="0" borderId="20" xfId="82" applyNumberFormat="1" applyFont="1" applyFill="1" applyBorder="1" applyAlignment="1" applyProtection="1">
      <alignment horizontal="center" vertical="center"/>
      <protection locked="0"/>
    </xf>
    <xf numFmtId="187" fontId="7" fillId="0" borderId="20" xfId="82" applyNumberFormat="1" applyFont="1" applyFill="1" applyBorder="1" applyAlignment="1" applyProtection="1">
      <alignment horizontal="left" vertical="center"/>
      <protection locked="0"/>
    </xf>
    <xf numFmtId="187" fontId="11" fillId="11" borderId="20" xfId="82" applyNumberFormat="1" applyFont="1" applyFill="1" applyBorder="1" applyAlignment="1" applyProtection="1">
      <alignment horizontal="center" vertical="center"/>
      <protection locked="0"/>
    </xf>
    <xf numFmtId="190" fontId="7" fillId="11" borderId="1" xfId="82" applyNumberFormat="1" applyFont="1" applyFill="1" applyBorder="1" applyAlignment="1" applyProtection="1">
      <alignment horizontal="center" vertical="center"/>
      <protection locked="0"/>
    </xf>
    <xf numFmtId="187" fontId="11" fillId="11" borderId="1" xfId="82" applyNumberFormat="1" applyFont="1" applyFill="1" applyBorder="1" applyAlignment="1" applyProtection="1">
      <alignment horizontal="right" vertical="center"/>
      <protection locked="0"/>
    </xf>
    <xf numFmtId="189" fontId="7" fillId="0" borderId="1" xfId="82" applyNumberFormat="1" applyFont="1" applyFill="1" applyBorder="1" applyAlignment="1" applyProtection="1">
      <alignment horizontal="right" vertical="center"/>
      <protection locked="0"/>
    </xf>
    <xf numFmtId="187" fontId="26" fillId="11" borderId="13" xfId="88" applyNumberFormat="1" applyFont="1" applyFill="1" applyBorder="1" applyAlignment="1" applyProtection="1">
      <alignment horizontal="center" vertical="center"/>
      <protection locked="0"/>
    </xf>
    <xf numFmtId="187" fontId="11" fillId="11" borderId="1" xfId="59" applyNumberFormat="1" applyFont="1" applyFill="1" applyBorder="1" applyAlignment="1" applyProtection="1">
      <alignment horizontal="right" vertical="center"/>
      <protection locked="0"/>
    </xf>
    <xf numFmtId="189" fontId="11" fillId="11" borderId="21" xfId="88" applyNumberFormat="1" applyFont="1" applyFill="1" applyBorder="1" applyAlignment="1" applyProtection="1">
      <alignment horizontal="center" vertical="center"/>
      <protection locked="0"/>
    </xf>
    <xf numFmtId="0" fontId="11" fillId="11" borderId="11" xfId="82" applyNumberFormat="1" applyFont="1" applyFill="1" applyBorder="1" applyAlignment="1" applyProtection="1">
      <alignment horizontal="center" vertical="center"/>
      <protection locked="0"/>
    </xf>
    <xf numFmtId="187" fontId="11" fillId="11" borderId="11" xfId="82" applyNumberFormat="1" applyFont="1" applyFill="1" applyBorder="1" applyAlignment="1" applyProtection="1">
      <alignment horizontal="right" vertical="center"/>
      <protection locked="0"/>
    </xf>
    <xf numFmtId="187" fontId="11" fillId="11" borderId="19" xfId="82" applyNumberFormat="1" applyFont="1" applyFill="1" applyBorder="1" applyAlignment="1" applyProtection="1">
      <alignment horizontal="left" vertical="center"/>
      <protection locked="0"/>
    </xf>
    <xf numFmtId="189" fontId="7" fillId="0" borderId="21" xfId="82" applyNumberFormat="1" applyFont="1" applyFill="1" applyBorder="1" applyAlignment="1" applyProtection="1">
      <alignment horizontal="left" vertical="center"/>
      <protection locked="0"/>
    </xf>
    <xf numFmtId="189" fontId="3" fillId="0" borderId="0" xfId="82" applyNumberFormat="1" applyFont="1" applyFill="1" applyBorder="1" applyAlignment="1" applyProtection="1">
      <alignment horizontal="left" vertical="center"/>
      <protection locked="0"/>
    </xf>
    <xf numFmtId="189" fontId="3" fillId="0" borderId="0" xfId="82" applyNumberFormat="1" applyFont="1" applyFill="1" applyAlignment="1" applyProtection="1">
      <alignment horizontal="left" vertical="center"/>
      <protection locked="0"/>
    </xf>
    <xf numFmtId="189" fontId="3" fillId="0" borderId="0" xfId="82" applyNumberFormat="1" applyFont="1" applyFill="1" applyBorder="1" applyAlignment="1" applyProtection="1">
      <alignment horizontal="right" vertical="center"/>
      <protection locked="0"/>
    </xf>
    <xf numFmtId="189" fontId="26" fillId="0" borderId="0" xfId="82" applyNumberFormat="1" applyFont="1" applyFill="1" applyAlignment="1" applyProtection="1">
      <alignment horizontal="left" vertical="center"/>
      <protection locked="0"/>
    </xf>
    <xf numFmtId="187" fontId="7" fillId="0" borderId="1" xfId="82" applyNumberFormat="1" applyFont="1" applyFill="1" applyBorder="1" applyAlignment="1" applyProtection="1">
      <alignment horizontal="left" vertical="center"/>
      <protection locked="0"/>
    </xf>
    <xf numFmtId="187" fontId="3" fillId="0" borderId="1" xfId="82" applyNumberFormat="1" applyFont="1" applyFill="1" applyBorder="1" applyAlignment="1" applyProtection="1">
      <alignment horizontal="left" vertical="center"/>
      <protection locked="0"/>
    </xf>
    <xf numFmtId="187" fontId="11" fillId="0" borderId="1" xfId="82" applyNumberFormat="1" applyFont="1" applyFill="1" applyBorder="1" applyAlignment="1" applyProtection="1">
      <alignment horizontal="left" vertical="center"/>
      <protection locked="0"/>
    </xf>
    <xf numFmtId="187" fontId="11" fillId="0" borderId="1" xfId="59" applyNumberFormat="1" applyFont="1" applyFill="1" applyBorder="1" applyAlignment="1" applyProtection="1">
      <alignment horizontal="left" vertical="center"/>
      <protection locked="0"/>
    </xf>
    <xf numFmtId="0" fontId="33" fillId="0" borderId="0" xfId="88" applyFont="1" applyAlignment="1" applyProtection="1">
      <alignment vertical="center"/>
      <protection locked="0"/>
    </xf>
    <xf numFmtId="0" fontId="7" fillId="0" borderId="0" xfId="88" applyFont="1" applyAlignment="1" applyProtection="1">
      <alignment horizontal="center" vertical="center"/>
      <protection locked="0"/>
    </xf>
    <xf numFmtId="0" fontId="11" fillId="0" borderId="0" xfId="84" applyFont="1" applyAlignment="1" applyProtection="1">
      <alignment vertical="center"/>
      <protection locked="0"/>
    </xf>
    <xf numFmtId="0" fontId="7" fillId="0" borderId="0" xfId="84" applyFont="1" applyAlignment="1" applyProtection="1">
      <alignment vertical="center"/>
      <protection locked="0"/>
    </xf>
    <xf numFmtId="0" fontId="7" fillId="0" borderId="0" xfId="84" applyFont="1" applyAlignment="1" applyProtection="1">
      <alignment horizontal="left" vertical="center"/>
      <protection locked="0"/>
    </xf>
    <xf numFmtId="0" fontId="7" fillId="0" borderId="0" xfId="88" applyFont="1" applyAlignment="1" applyProtection="1">
      <alignment vertical="center"/>
      <protection locked="0"/>
    </xf>
    <xf numFmtId="0" fontId="9" fillId="0" borderId="0" xfId="25" applyFont="1" applyAlignment="1" applyProtection="1">
      <alignment horizontal="left" vertical="center"/>
      <protection locked="0"/>
    </xf>
    <xf numFmtId="0" fontId="33" fillId="0" borderId="0" xfId="84" applyFont="1" applyAlignment="1" applyProtection="1">
      <alignment horizontal="center" vertical="center"/>
      <protection locked="0"/>
    </xf>
    <xf numFmtId="0" fontId="35" fillId="0" borderId="0" xfId="84" applyFont="1" applyAlignment="1" applyProtection="1">
      <alignment horizontal="center" vertical="center"/>
      <protection locked="0"/>
    </xf>
    <xf numFmtId="0" fontId="7" fillId="0" borderId="0" xfId="84" applyNumberFormat="1" applyFont="1" applyAlignment="1" applyProtection="1">
      <alignment horizontal="center" vertical="center"/>
      <protection locked="0"/>
    </xf>
    <xf numFmtId="0" fontId="23" fillId="0" borderId="0" xfId="84" applyFont="1" applyAlignment="1" applyProtection="1">
      <alignment horizontal="left" vertical="center"/>
      <protection locked="0"/>
    </xf>
    <xf numFmtId="0" fontId="7" fillId="0" borderId="0" xfId="84" applyFont="1" applyAlignment="1" applyProtection="1">
      <alignment horizontal="center" vertical="center"/>
      <protection locked="0"/>
    </xf>
    <xf numFmtId="0" fontId="26" fillId="0" borderId="35" xfId="88" applyFont="1" applyBorder="1" applyAlignment="1" applyProtection="1">
      <alignment horizontal="center" vertical="center"/>
      <protection locked="0"/>
    </xf>
    <xf numFmtId="0" fontId="26" fillId="0" borderId="36" xfId="84" applyFont="1" applyBorder="1" applyAlignment="1" applyProtection="1">
      <alignment horizontal="center" vertical="center"/>
      <protection locked="0"/>
    </xf>
    <xf numFmtId="0" fontId="3" fillId="0" borderId="37" xfId="88" applyNumberFormat="1" applyFont="1" applyBorder="1" applyAlignment="1" applyProtection="1">
      <alignment horizontal="center" vertical="center"/>
      <protection locked="0"/>
    </xf>
    <xf numFmtId="0" fontId="7" fillId="0" borderId="38" xfId="88" applyNumberFormat="1" applyFont="1" applyBorder="1" applyAlignment="1" applyProtection="1">
      <alignment horizontal="center" vertical="center"/>
      <protection locked="0"/>
    </xf>
    <xf numFmtId="0" fontId="7" fillId="0" borderId="39" xfId="88" applyNumberFormat="1" applyFont="1" applyBorder="1" applyAlignment="1" applyProtection="1">
      <alignment horizontal="center" vertical="center"/>
      <protection locked="0"/>
    </xf>
    <xf numFmtId="0" fontId="11" fillId="0" borderId="40" xfId="88" applyFont="1" applyBorder="1" applyAlignment="1" applyProtection="1">
      <alignment horizontal="center" vertical="center"/>
      <protection locked="0"/>
    </xf>
    <xf numFmtId="0" fontId="26" fillId="0" borderId="1" xfId="84" applyFont="1" applyBorder="1" applyAlignment="1" applyProtection="1">
      <alignment horizontal="center" vertical="center"/>
      <protection locked="0"/>
    </xf>
    <xf numFmtId="0" fontId="7" fillId="0" borderId="21" xfId="88" applyFont="1" applyBorder="1" applyAlignment="1" applyProtection="1">
      <alignment horizontal="center" vertical="center"/>
      <protection locked="0"/>
    </xf>
    <xf numFmtId="0" fontId="7" fillId="0" borderId="13" xfId="88" applyFont="1" applyBorder="1" applyAlignment="1" applyProtection="1">
      <alignment horizontal="center" vertical="center"/>
      <protection locked="0"/>
    </xf>
    <xf numFmtId="0" fontId="7" fillId="0" borderId="20" xfId="88" applyFont="1" applyBorder="1" applyAlignment="1" applyProtection="1">
      <alignment horizontal="center" vertical="center"/>
      <protection locked="0"/>
    </xf>
    <xf numFmtId="0" fontId="11" fillId="0" borderId="1" xfId="84" applyFont="1" applyBorder="1" applyAlignment="1" applyProtection="1">
      <alignment horizontal="center" vertical="center"/>
      <protection locked="0"/>
    </xf>
    <xf numFmtId="0" fontId="26" fillId="0" borderId="41" xfId="84" applyFont="1" applyBorder="1" applyAlignment="1" applyProtection="1">
      <alignment horizontal="center" vertical="center"/>
      <protection locked="0"/>
    </xf>
    <xf numFmtId="0" fontId="3" fillId="0" borderId="21" xfId="88" applyFont="1" applyBorder="1" applyAlignment="1" applyProtection="1">
      <alignment horizontal="center" vertical="center"/>
      <protection locked="0"/>
    </xf>
    <xf numFmtId="0" fontId="26" fillId="0" borderId="1" xfId="88" applyFont="1" applyBorder="1" applyAlignment="1" applyProtection="1">
      <alignment horizontal="center" vertical="center"/>
      <protection locked="0"/>
    </xf>
    <xf numFmtId="0" fontId="7" fillId="0" borderId="1" xfId="88" applyFont="1" applyBorder="1" applyAlignment="1" applyProtection="1">
      <alignment vertical="center"/>
      <protection locked="0"/>
    </xf>
    <xf numFmtId="0" fontId="26" fillId="0" borderId="41" xfId="88" applyFont="1" applyBorder="1" applyAlignment="1" applyProtection="1">
      <alignment horizontal="center" vertical="center"/>
      <protection locked="0"/>
    </xf>
    <xf numFmtId="0" fontId="7" fillId="0" borderId="1" xfId="88" applyFont="1" applyBorder="1" applyAlignment="1" applyProtection="1">
      <alignment horizontal="center" vertical="center"/>
      <protection locked="0"/>
    </xf>
    <xf numFmtId="0" fontId="11" fillId="0" borderId="1" xfId="88" applyFont="1" applyBorder="1" applyAlignment="1" applyProtection="1">
      <alignment horizontal="center" vertical="center"/>
      <protection locked="0"/>
    </xf>
    <xf numFmtId="0" fontId="3" fillId="0" borderId="21" xfId="88" applyFont="1" applyBorder="1" applyAlignment="1" applyProtection="1">
      <alignment horizontal="center" vertical="center" wrapText="1"/>
      <protection locked="0"/>
    </xf>
    <xf numFmtId="0" fontId="0" fillId="0" borderId="13" xfId="0" applyFont="1" applyBorder="1" applyAlignment="1">
      <alignment wrapText="1"/>
    </xf>
    <xf numFmtId="0" fontId="0" fillId="0" borderId="20" xfId="0" applyFont="1" applyBorder="1" applyAlignment="1">
      <alignment wrapText="1"/>
    </xf>
    <xf numFmtId="0" fontId="3" fillId="0" borderId="1" xfId="88" applyFont="1" applyBorder="1" applyAlignment="1" applyProtection="1">
      <alignment vertical="center"/>
      <protection locked="0"/>
    </xf>
    <xf numFmtId="0" fontId="26" fillId="0" borderId="1" xfId="88" applyFont="1" applyBorder="1" applyAlignment="1" applyProtection="1">
      <alignment vertical="center"/>
      <protection locked="0"/>
    </xf>
    <xf numFmtId="0" fontId="26" fillId="0" borderId="42" xfId="88" applyFont="1" applyBorder="1" applyAlignment="1" applyProtection="1">
      <alignment horizontal="center" vertical="center"/>
      <protection locked="0"/>
    </xf>
    <xf numFmtId="14" fontId="7" fillId="0" borderId="11" xfId="88" applyNumberFormat="1" applyFont="1" applyBorder="1" applyAlignment="1" applyProtection="1">
      <alignment vertical="center"/>
      <protection locked="0"/>
    </xf>
    <xf numFmtId="0" fontId="26" fillId="0" borderId="11" xfId="84" applyFont="1" applyBorder="1" applyAlignment="1" applyProtection="1">
      <alignment horizontal="center" vertical="center"/>
      <protection locked="0"/>
    </xf>
    <xf numFmtId="0" fontId="7" fillId="0" borderId="11" xfId="88" applyFont="1" applyBorder="1" applyAlignment="1" applyProtection="1">
      <alignment vertical="center"/>
      <protection locked="0"/>
    </xf>
    <xf numFmtId="0" fontId="26" fillId="0" borderId="11" xfId="88" applyFont="1" applyBorder="1" applyAlignment="1" applyProtection="1">
      <alignment vertical="center"/>
      <protection locked="0"/>
    </xf>
    <xf numFmtId="58" fontId="7" fillId="0" borderId="11" xfId="88" applyNumberFormat="1" applyFont="1" applyBorder="1" applyAlignment="1" applyProtection="1">
      <alignment vertical="center"/>
      <protection locked="0"/>
    </xf>
    <xf numFmtId="0" fontId="26" fillId="0" borderId="11" xfId="88" applyFont="1" applyBorder="1" applyAlignment="1" applyProtection="1">
      <alignment horizontal="center" vertical="center"/>
      <protection locked="0"/>
    </xf>
    <xf numFmtId="0" fontId="3" fillId="0" borderId="31" xfId="88" applyFont="1" applyBorder="1" applyAlignment="1" applyProtection="1">
      <alignment horizontal="center" vertical="center"/>
      <protection locked="0"/>
    </xf>
    <xf numFmtId="0" fontId="26" fillId="0" borderId="43" xfId="88" applyFont="1" applyBorder="1" applyAlignment="1" applyProtection="1">
      <alignment horizontal="center" vertical="center"/>
      <protection locked="0"/>
    </xf>
    <xf numFmtId="0" fontId="11" fillId="0" borderId="44" xfId="88" applyFont="1" applyBorder="1" applyAlignment="1" applyProtection="1">
      <alignment horizontal="center" vertical="center"/>
      <protection locked="0"/>
    </xf>
    <xf numFmtId="0" fontId="11" fillId="0" borderId="45" xfId="88" applyFont="1" applyBorder="1" applyAlignment="1" applyProtection="1">
      <alignment horizontal="center" vertical="center"/>
      <protection locked="0"/>
    </xf>
    <xf numFmtId="0" fontId="26" fillId="0" borderId="37" xfId="88" applyFont="1" applyBorder="1" applyAlignment="1" applyProtection="1">
      <alignment horizontal="center" vertical="center"/>
      <protection locked="0"/>
    </xf>
    <xf numFmtId="0" fontId="11" fillId="0" borderId="46" xfId="88" applyFont="1" applyBorder="1" applyAlignment="1" applyProtection="1">
      <alignment horizontal="center" vertical="center"/>
      <protection locked="0"/>
    </xf>
    <xf numFmtId="0" fontId="11" fillId="0" borderId="33" xfId="88" applyFont="1" applyBorder="1" applyAlignment="1" applyProtection="1">
      <alignment horizontal="center" vertical="center"/>
      <protection locked="0"/>
    </xf>
    <xf numFmtId="0" fontId="11" fillId="0" borderId="29" xfId="88" applyFont="1" applyBorder="1" applyAlignment="1" applyProtection="1">
      <alignment horizontal="center" vertical="center"/>
      <protection locked="0"/>
    </xf>
    <xf numFmtId="0" fontId="7" fillId="0" borderId="41" xfId="88" applyFont="1" applyBorder="1" applyAlignment="1" applyProtection="1">
      <alignment horizontal="center" vertical="center"/>
      <protection locked="0"/>
    </xf>
    <xf numFmtId="0" fontId="3" fillId="0" borderId="21" xfId="101" applyFont="1" applyBorder="1" applyAlignment="1" applyProtection="1">
      <alignment horizontal="center"/>
      <protection locked="0"/>
    </xf>
    <xf numFmtId="0" fontId="7" fillId="0" borderId="13" xfId="101" applyFont="1" applyBorder="1" applyAlignment="1" applyProtection="1">
      <alignment horizontal="center"/>
      <protection locked="0"/>
    </xf>
    <xf numFmtId="0" fontId="7" fillId="0" borderId="20" xfId="101" applyFont="1" applyBorder="1" applyAlignment="1" applyProtection="1">
      <alignment horizontal="center"/>
      <protection locked="0"/>
    </xf>
    <xf numFmtId="4" fontId="7" fillId="0" borderId="1" xfId="101" applyNumberFormat="1" applyFont="1" applyBorder="1" applyAlignment="1" applyProtection="1">
      <alignment horizontal="right"/>
      <protection locked="0"/>
    </xf>
    <xf numFmtId="0" fontId="7" fillId="0" borderId="20" xfId="88" applyFont="1" applyBorder="1" applyAlignment="1" applyProtection="1">
      <alignment vertical="center"/>
      <protection locked="0"/>
    </xf>
    <xf numFmtId="0" fontId="3" fillId="0" borderId="42" xfId="88" applyFont="1" applyBorder="1" applyAlignment="1" applyProtection="1">
      <alignment horizontal="center" vertical="center"/>
      <protection locked="0"/>
    </xf>
    <xf numFmtId="0" fontId="7" fillId="0" borderId="31" xfId="88" applyFont="1" applyBorder="1" applyAlignment="1" applyProtection="1">
      <alignment horizontal="center" vertical="center"/>
      <protection locked="0"/>
    </xf>
    <xf numFmtId="0" fontId="7" fillId="0" borderId="22" xfId="88" applyFont="1" applyBorder="1" applyAlignment="1" applyProtection="1">
      <alignment horizontal="center" vertical="center"/>
      <protection locked="0"/>
    </xf>
    <xf numFmtId="0" fontId="7" fillId="0" borderId="23" xfId="88" applyFont="1" applyBorder="1" applyAlignment="1" applyProtection="1">
      <alignment horizontal="center" vertical="center"/>
      <protection locked="0"/>
    </xf>
    <xf numFmtId="4" fontId="7" fillId="0" borderId="23" xfId="88" applyNumberFormat="1" applyFont="1" applyBorder="1" applyAlignment="1" applyProtection="1">
      <alignment vertical="center"/>
      <protection locked="0"/>
    </xf>
    <xf numFmtId="0" fontId="26" fillId="0" borderId="47" xfId="88" applyFont="1" applyBorder="1" applyAlignment="1" applyProtection="1">
      <alignment horizontal="center" vertical="center"/>
      <protection locked="0"/>
    </xf>
    <xf numFmtId="0" fontId="11" fillId="0" borderId="38" xfId="88" applyFont="1" applyBorder="1" applyAlignment="1" applyProtection="1">
      <alignment horizontal="center" vertical="center"/>
      <protection locked="0"/>
    </xf>
    <xf numFmtId="0" fontId="11" fillId="0" borderId="39" xfId="88" applyFont="1" applyBorder="1" applyAlignment="1" applyProtection="1">
      <alignment horizontal="center" vertical="center"/>
      <protection locked="0"/>
    </xf>
    <xf numFmtId="43" fontId="3" fillId="0" borderId="21" xfId="90" applyNumberFormat="1" applyFont="1" applyFill="1" applyBorder="1" applyAlignment="1" applyProtection="1">
      <alignment horizontal="center"/>
      <protection locked="0"/>
    </xf>
    <xf numFmtId="43" fontId="7" fillId="0" borderId="13" xfId="90" applyNumberFormat="1" applyFont="1" applyFill="1" applyBorder="1" applyAlignment="1" applyProtection="1">
      <alignment horizontal="center"/>
      <protection locked="0"/>
    </xf>
    <xf numFmtId="43" fontId="7" fillId="0" borderId="20" xfId="90" applyNumberFormat="1" applyFont="1" applyFill="1" applyBorder="1" applyAlignment="1" applyProtection="1">
      <alignment horizontal="center"/>
      <protection locked="0"/>
    </xf>
    <xf numFmtId="43" fontId="3" fillId="0" borderId="13" xfId="90" applyNumberFormat="1" applyFont="1" applyFill="1" applyBorder="1" applyAlignment="1" applyProtection="1">
      <alignment horizontal="center"/>
      <protection locked="0"/>
    </xf>
    <xf numFmtId="43" fontId="3" fillId="0" borderId="20" xfId="90" applyNumberFormat="1" applyFont="1" applyFill="1" applyBorder="1" applyAlignment="1" applyProtection="1">
      <alignment horizontal="center"/>
      <protection locked="0"/>
    </xf>
    <xf numFmtId="0" fontId="7" fillId="0" borderId="42" xfId="88" applyFont="1" applyBorder="1" applyAlignment="1" applyProtection="1">
      <alignment horizontal="center" vertical="center"/>
      <protection locked="0"/>
    </xf>
    <xf numFmtId="43" fontId="7" fillId="0" borderId="21" xfId="90" applyNumberFormat="1" applyFont="1" applyFill="1" applyBorder="1" applyAlignment="1" applyProtection="1">
      <alignment horizontal="center"/>
      <protection locked="0"/>
    </xf>
    <xf numFmtId="0" fontId="26" fillId="0" borderId="48" xfId="88" applyFont="1" applyBorder="1" applyAlignment="1" applyProtection="1">
      <alignment horizontal="center" vertical="center"/>
      <protection locked="0"/>
    </xf>
    <xf numFmtId="0" fontId="11" fillId="0" borderId="20" xfId="88" applyFont="1" applyBorder="1" applyAlignment="1" applyProtection="1">
      <alignment horizontal="center" vertical="center"/>
      <protection locked="0"/>
    </xf>
    <xf numFmtId="0" fontId="26" fillId="0" borderId="49" xfId="88" applyFont="1" applyBorder="1" applyAlignment="1" applyProtection="1">
      <alignment horizontal="center" vertical="center"/>
      <protection locked="0"/>
    </xf>
    <xf numFmtId="0" fontId="11" fillId="0" borderId="50" xfId="88" applyFont="1" applyBorder="1" applyAlignment="1" applyProtection="1">
      <alignment horizontal="center" vertical="center"/>
      <protection locked="0"/>
    </xf>
    <xf numFmtId="0" fontId="7" fillId="0" borderId="51" xfId="88" applyFont="1" applyBorder="1" applyAlignment="1" applyProtection="1">
      <alignment horizontal="center" vertical="center"/>
      <protection locked="0"/>
    </xf>
    <xf numFmtId="0" fontId="7" fillId="0" borderId="52" xfId="88" applyFont="1" applyBorder="1" applyAlignment="1" applyProtection="1">
      <alignment horizontal="center" vertical="center"/>
      <protection locked="0"/>
    </xf>
    <xf numFmtId="0" fontId="36" fillId="0" borderId="53" xfId="88" applyFont="1" applyBorder="1" applyAlignment="1" applyProtection="1">
      <alignment horizontal="left" vertical="center"/>
      <protection locked="0"/>
    </xf>
    <xf numFmtId="0" fontId="11" fillId="0" borderId="53" xfId="88" applyFont="1" applyBorder="1" applyAlignment="1" applyProtection="1">
      <alignment horizontal="center" vertical="center"/>
      <protection locked="0"/>
    </xf>
    <xf numFmtId="0" fontId="7" fillId="0" borderId="0" xfId="88" applyFont="1" applyBorder="1" applyAlignment="1" applyProtection="1">
      <alignment horizontal="center" vertical="center"/>
      <protection locked="0"/>
    </xf>
    <xf numFmtId="0" fontId="26" fillId="0" borderId="40" xfId="88" applyFont="1" applyBorder="1" applyAlignment="1" applyProtection="1">
      <alignment horizontal="center" vertical="center"/>
      <protection locked="0"/>
    </xf>
    <xf numFmtId="0" fontId="26" fillId="0" borderId="24" xfId="88" applyFont="1" applyBorder="1" applyAlignment="1" applyProtection="1">
      <alignment horizontal="center" vertical="center"/>
      <protection locked="0"/>
    </xf>
    <xf numFmtId="0" fontId="11" fillId="0" borderId="54" xfId="88" applyFont="1" applyBorder="1" applyAlignment="1" applyProtection="1">
      <alignment horizontal="center" vertical="center"/>
      <protection locked="0"/>
    </xf>
    <xf numFmtId="0" fontId="26" fillId="0" borderId="54" xfId="88" applyFont="1" applyBorder="1" applyAlignment="1" applyProtection="1">
      <alignment horizontal="center" vertical="center"/>
      <protection locked="0"/>
    </xf>
    <xf numFmtId="0" fontId="11" fillId="0" borderId="41" xfId="88" applyFont="1" applyBorder="1" applyAlignment="1" applyProtection="1">
      <alignment horizontal="center" vertical="center"/>
      <protection locked="0"/>
    </xf>
    <xf numFmtId="0" fontId="7" fillId="0" borderId="1" xfId="84" applyFont="1" applyBorder="1" applyAlignment="1" applyProtection="1">
      <alignment horizontal="center" vertical="center"/>
      <protection locked="0"/>
    </xf>
    <xf numFmtId="0" fontId="26" fillId="0" borderId="1" xfId="88" applyNumberFormat="1" applyFont="1" applyBorder="1" applyAlignment="1" applyProtection="1">
      <alignment horizontal="center" vertical="center"/>
      <protection locked="0"/>
    </xf>
    <xf numFmtId="0" fontId="11" fillId="0" borderId="1" xfId="88" applyNumberFormat="1" applyFont="1" applyBorder="1" applyAlignment="1" applyProtection="1">
      <alignment horizontal="center" vertical="center"/>
      <protection locked="0"/>
    </xf>
    <xf numFmtId="0" fontId="26" fillId="0" borderId="41" xfId="88" applyFont="1" applyBorder="1" applyAlignment="1" applyProtection="1">
      <alignment horizontal="left" vertical="center"/>
      <protection locked="0"/>
    </xf>
    <xf numFmtId="0" fontId="26" fillId="0" borderId="21" xfId="88" applyNumberFormat="1" applyFont="1" applyBorder="1" applyAlignment="1" applyProtection="1">
      <alignment horizontal="center" vertical="center"/>
      <protection locked="0"/>
    </xf>
    <xf numFmtId="0" fontId="26" fillId="0" borderId="13" xfId="88" applyNumberFormat="1" applyFont="1" applyBorder="1" applyAlignment="1" applyProtection="1">
      <alignment horizontal="center" vertical="center"/>
      <protection locked="0"/>
    </xf>
    <xf numFmtId="0" fontId="3" fillId="0" borderId="1" xfId="88" applyFont="1" applyBorder="1" applyAlignment="1" applyProtection="1">
      <alignment horizontal="center" vertical="center"/>
      <protection locked="0"/>
    </xf>
    <xf numFmtId="0" fontId="11" fillId="0" borderId="1" xfId="88" applyNumberFormat="1" applyFont="1" applyBorder="1" applyAlignment="1" applyProtection="1">
      <alignment horizontal="left" vertical="center"/>
      <protection locked="0"/>
    </xf>
    <xf numFmtId="0" fontId="26" fillId="0" borderId="55" xfId="88" applyFont="1" applyBorder="1" applyAlignment="1" applyProtection="1">
      <alignment horizontal="left" vertical="center"/>
      <protection locked="0"/>
    </xf>
    <xf numFmtId="0" fontId="11" fillId="0" borderId="56" xfId="88" applyFont="1" applyBorder="1" applyAlignment="1" applyProtection="1">
      <alignment horizontal="left" vertical="center"/>
      <protection locked="0"/>
    </xf>
    <xf numFmtId="0" fontId="3" fillId="0" borderId="18" xfId="88" applyFont="1" applyBorder="1" applyAlignment="1" applyProtection="1">
      <alignment horizontal="center" vertical="center"/>
      <protection locked="0"/>
    </xf>
    <xf numFmtId="0" fontId="7" fillId="0" borderId="18" xfId="88" applyFont="1" applyBorder="1" applyAlignment="1" applyProtection="1">
      <alignment horizontal="center" vertical="center"/>
      <protection locked="0"/>
    </xf>
    <xf numFmtId="0" fontId="11" fillId="0" borderId="0" xfId="88" applyFont="1" applyBorder="1" applyAlignment="1" applyProtection="1">
      <alignment horizontal="center" vertical="center"/>
      <protection locked="0"/>
    </xf>
    <xf numFmtId="0" fontId="3" fillId="0" borderId="0" xfId="84" applyFont="1" applyAlignment="1" applyProtection="1">
      <alignment horizontal="right" vertical="center"/>
      <protection locked="0"/>
    </xf>
    <xf numFmtId="0" fontId="3" fillId="0" borderId="57" xfId="88" applyFont="1" applyBorder="1" applyAlignment="1" applyProtection="1">
      <alignment horizontal="center" vertical="center"/>
      <protection locked="0"/>
    </xf>
    <xf numFmtId="0" fontId="26" fillId="0" borderId="57" xfId="88" applyFont="1" applyBorder="1" applyAlignment="1" applyProtection="1">
      <alignment horizontal="center" vertical="center"/>
      <protection locked="0"/>
    </xf>
    <xf numFmtId="0" fontId="7" fillId="0" borderId="58" xfId="88" applyFont="1" applyBorder="1" applyAlignment="1" applyProtection="1">
      <alignment horizontal="center" vertical="center"/>
      <protection locked="0"/>
    </xf>
    <xf numFmtId="0" fontId="7" fillId="0" borderId="24" xfId="88" applyFont="1" applyBorder="1" applyAlignment="1" applyProtection="1">
      <alignment horizontal="center" vertical="center"/>
      <protection locked="0"/>
    </xf>
    <xf numFmtId="0" fontId="11" fillId="0" borderId="24" xfId="88" applyFont="1" applyBorder="1" applyAlignment="1" applyProtection="1">
      <alignment horizontal="center" vertical="center"/>
      <protection locked="0"/>
    </xf>
    <xf numFmtId="0" fontId="7" fillId="0" borderId="59" xfId="88" applyFont="1" applyBorder="1" applyAlignment="1" applyProtection="1">
      <alignment horizontal="center" vertical="center"/>
      <protection locked="0"/>
    </xf>
    <xf numFmtId="0" fontId="7" fillId="0" borderId="60" xfId="88" applyFont="1" applyBorder="1" applyAlignment="1" applyProtection="1">
      <alignment horizontal="center" vertical="center"/>
      <protection locked="0"/>
    </xf>
    <xf numFmtId="14" fontId="7" fillId="0" borderId="1" xfId="88" applyNumberFormat="1" applyFont="1" applyBorder="1" applyAlignment="1" applyProtection="1">
      <alignment horizontal="center" vertical="center"/>
      <protection locked="0"/>
    </xf>
    <xf numFmtId="0" fontId="7" fillId="0" borderId="60" xfId="84" applyFont="1" applyBorder="1" applyAlignment="1" applyProtection="1">
      <alignment horizontal="center" vertical="center"/>
      <protection locked="0"/>
    </xf>
    <xf numFmtId="191" fontId="7" fillId="0" borderId="21" xfId="88" applyNumberFormat="1" applyFont="1" applyBorder="1" applyAlignment="1" applyProtection="1">
      <alignment horizontal="center" vertical="center"/>
      <protection locked="0"/>
    </xf>
    <xf numFmtId="191" fontId="7" fillId="0" borderId="61" xfId="88" applyNumberFormat="1" applyFont="1" applyBorder="1" applyAlignment="1" applyProtection="1">
      <alignment horizontal="center" vertical="center"/>
      <protection locked="0"/>
    </xf>
    <xf numFmtId="49" fontId="7" fillId="0" borderId="60" xfId="88" applyNumberFormat="1" applyFont="1" applyBorder="1" applyAlignment="1" applyProtection="1">
      <alignment vertical="center"/>
      <protection locked="0"/>
    </xf>
    <xf numFmtId="0" fontId="7" fillId="0" borderId="62" xfId="88" applyFont="1" applyBorder="1" applyAlignment="1" applyProtection="1">
      <alignment horizontal="center" vertical="center"/>
      <protection locked="0"/>
    </xf>
    <xf numFmtId="0" fontId="11" fillId="0" borderId="63" xfId="88" applyFont="1" applyBorder="1" applyAlignment="1" applyProtection="1">
      <alignment horizontal="center" vertical="center"/>
      <protection locked="0"/>
    </xf>
    <xf numFmtId="0" fontId="26" fillId="0" borderId="60" xfId="84" applyFont="1" applyBorder="1" applyAlignment="1" applyProtection="1">
      <alignment horizontal="center" vertical="center"/>
      <protection locked="0"/>
    </xf>
    <xf numFmtId="9" fontId="7" fillId="0" borderId="1" xfId="27" applyFont="1" applyBorder="1" applyAlignment="1" applyProtection="1">
      <alignment horizontal="right"/>
      <protection locked="0"/>
    </xf>
    <xf numFmtId="9" fontId="7" fillId="0" borderId="60" xfId="27" applyFont="1" applyBorder="1" applyAlignment="1" applyProtection="1">
      <alignment horizontal="right"/>
      <protection locked="0"/>
    </xf>
    <xf numFmtId="0" fontId="7" fillId="0" borderId="60" xfId="88" applyFont="1" applyBorder="1" applyAlignment="1" applyProtection="1">
      <alignment vertical="center"/>
      <protection locked="0"/>
    </xf>
    <xf numFmtId="4" fontId="7" fillId="0" borderId="11" xfId="88" applyNumberFormat="1" applyFont="1" applyBorder="1" applyAlignment="1" applyProtection="1">
      <alignment vertical="center"/>
      <protection locked="0"/>
    </xf>
    <xf numFmtId="0" fontId="7" fillId="0" borderId="64" xfId="88" applyFont="1" applyBorder="1" applyAlignment="1" applyProtection="1">
      <alignment vertical="center"/>
      <protection locked="0"/>
    </xf>
    <xf numFmtId="0" fontId="26" fillId="0" borderId="36" xfId="88" applyFont="1" applyBorder="1" applyAlignment="1" applyProtection="1">
      <alignment horizontal="center" vertical="center"/>
      <protection locked="0"/>
    </xf>
    <xf numFmtId="0" fontId="26" fillId="0" borderId="65" xfId="88" applyFont="1" applyBorder="1" applyAlignment="1" applyProtection="1">
      <alignment horizontal="center" vertical="center"/>
      <protection locked="0"/>
    </xf>
    <xf numFmtId="10" fontId="7" fillId="0" borderId="1" xfId="27" applyNumberFormat="1" applyFont="1" applyBorder="1" applyAlignment="1" applyProtection="1">
      <alignment horizontal="center"/>
      <protection locked="0"/>
    </xf>
    <xf numFmtId="0" fontId="3" fillId="0" borderId="60" xfId="88" applyFont="1" applyBorder="1" applyAlignment="1" applyProtection="1">
      <alignment horizontal="center" vertical="center"/>
      <protection locked="0"/>
    </xf>
    <xf numFmtId="0" fontId="7" fillId="0" borderId="22" xfId="88" applyFont="1" applyBorder="1" applyAlignment="1" applyProtection="1">
      <alignment vertical="center"/>
      <protection locked="0"/>
    </xf>
    <xf numFmtId="0" fontId="7" fillId="0" borderId="66" xfId="88" applyFont="1" applyBorder="1" applyAlignment="1" applyProtection="1">
      <alignment horizontal="center" vertical="center"/>
      <protection locked="0"/>
    </xf>
    <xf numFmtId="0" fontId="7" fillId="0" borderId="53" xfId="88" applyFont="1" applyBorder="1" applyAlignment="1" applyProtection="1">
      <alignment horizontal="center" vertical="center"/>
      <protection locked="0"/>
    </xf>
    <xf numFmtId="0" fontId="11" fillId="0" borderId="59" xfId="88" applyFont="1" applyBorder="1" applyAlignment="1" applyProtection="1">
      <alignment horizontal="center" vertical="center"/>
      <protection locked="0"/>
    </xf>
    <xf numFmtId="0" fontId="7" fillId="0" borderId="1" xfId="88" applyNumberFormat="1" applyFont="1" applyBorder="1" applyAlignment="1" applyProtection="1">
      <alignment horizontal="center" vertical="center"/>
      <protection locked="0"/>
    </xf>
    <xf numFmtId="0" fontId="7" fillId="0" borderId="60" xfId="88" applyNumberFormat="1" applyFont="1" applyBorder="1" applyAlignment="1" applyProtection="1">
      <alignment horizontal="center" vertical="center"/>
      <protection locked="0"/>
    </xf>
    <xf numFmtId="0" fontId="11" fillId="0" borderId="60" xfId="88" applyFont="1" applyBorder="1" applyAlignment="1" applyProtection="1">
      <alignment horizontal="center" vertical="center"/>
      <protection locked="0"/>
    </xf>
    <xf numFmtId="0" fontId="26" fillId="0" borderId="61" xfId="88" applyNumberFormat="1" applyFont="1" applyBorder="1" applyAlignment="1" applyProtection="1">
      <alignment horizontal="center" vertical="center"/>
      <protection locked="0"/>
    </xf>
    <xf numFmtId="0" fontId="7" fillId="0" borderId="67" xfId="88" applyFont="1" applyBorder="1" applyAlignment="1" applyProtection="1">
      <alignment vertical="center"/>
      <protection locked="0"/>
    </xf>
    <xf numFmtId="0" fontId="0" fillId="0" borderId="0" xfId="0" applyBorder="1" applyAlignment="1">
      <alignment/>
    </xf>
    <xf numFmtId="49" fontId="37" fillId="0" borderId="0" xfId="23" applyNumberFormat="1" applyFont="1" applyBorder="1" applyAlignment="1">
      <alignment horizontal="centerContinuous" vertical="center"/>
    </xf>
    <xf numFmtId="49" fontId="37" fillId="0" borderId="0" xfId="89" applyNumberFormat="1" applyFont="1" applyBorder="1" applyAlignment="1">
      <alignment horizontal="centerContinuous" vertical="center"/>
      <protection/>
    </xf>
    <xf numFmtId="49" fontId="3" fillId="0" borderId="0" xfId="23" applyNumberFormat="1" applyFont="1" applyBorder="1" applyAlignment="1">
      <alignment vertical="center"/>
    </xf>
    <xf numFmtId="49" fontId="9" fillId="0" borderId="0" xfId="25" applyNumberFormat="1" applyFont="1" applyBorder="1" applyAlignment="1" applyProtection="1">
      <alignment vertical="top"/>
      <protection/>
    </xf>
    <xf numFmtId="49" fontId="3" fillId="0" borderId="0" xfId="89" applyNumberFormat="1" applyFont="1" applyBorder="1" applyAlignment="1">
      <alignment vertical="center"/>
      <protection/>
    </xf>
    <xf numFmtId="49" fontId="3" fillId="0" borderId="0" xfId="89" applyNumberFormat="1" applyFont="1" applyBorder="1" applyAlignment="1">
      <alignment horizontal="center" vertical="center"/>
      <protection/>
    </xf>
    <xf numFmtId="49" fontId="3" fillId="0" borderId="0" xfId="23" applyNumberFormat="1" applyFont="1" applyBorder="1" applyAlignment="1">
      <alignment vertical="top"/>
    </xf>
    <xf numFmtId="0" fontId="9" fillId="0" borderId="0" xfId="25" applyFont="1" applyBorder="1" applyAlignment="1" applyProtection="1">
      <alignment horizontal="left"/>
      <protection/>
    </xf>
    <xf numFmtId="49" fontId="3" fillId="0" borderId="0" xfId="89" applyNumberFormat="1" applyFont="1" applyBorder="1" applyAlignment="1">
      <alignment vertical="top"/>
      <protection/>
    </xf>
    <xf numFmtId="49" fontId="3" fillId="0" borderId="0" xfId="89" applyNumberFormat="1" applyFont="1" applyBorder="1" applyAlignment="1">
      <alignment horizontal="center" vertical="top"/>
      <protection/>
    </xf>
    <xf numFmtId="49" fontId="3" fillId="0" borderId="0" xfId="23" applyNumberFormat="1" applyFont="1" applyBorder="1" applyAlignment="1">
      <alignment horizontal="left" vertical="center"/>
    </xf>
    <xf numFmtId="49" fontId="9" fillId="0" borderId="0" xfId="25" applyNumberFormat="1" applyFont="1" applyBorder="1" applyAlignment="1" applyProtection="1">
      <alignment horizontal="left" vertical="center"/>
      <protection/>
    </xf>
    <xf numFmtId="49" fontId="9" fillId="0" borderId="0" xfId="25" applyNumberFormat="1" applyFont="1" applyBorder="1" applyAlignment="1" applyProtection="1">
      <alignment horizontal="left" vertical="top"/>
      <protection/>
    </xf>
    <xf numFmtId="49" fontId="9" fillId="0" borderId="0" xfId="25" applyNumberFormat="1" applyFont="1" applyBorder="1" applyAlignment="1" applyProtection="1">
      <alignment vertical="center"/>
      <protection/>
    </xf>
    <xf numFmtId="49" fontId="3" fillId="0" borderId="0" xfId="89" applyNumberFormat="1" applyFont="1" applyBorder="1" applyAlignment="1">
      <alignment horizontal="left" vertical="center"/>
      <protection/>
    </xf>
    <xf numFmtId="49" fontId="38" fillId="0" borderId="0" xfId="25" applyNumberFormat="1" applyFont="1" applyBorder="1" applyAlignment="1" applyProtection="1">
      <alignment vertical="center"/>
      <protection/>
    </xf>
    <xf numFmtId="49" fontId="39" fillId="0" borderId="0" xfId="25" applyNumberFormat="1" applyFont="1" applyBorder="1" applyAlignment="1" applyProtection="1">
      <alignment vertical="center"/>
      <protection/>
    </xf>
    <xf numFmtId="49" fontId="14" fillId="0" borderId="0" xfId="89" applyNumberFormat="1" applyFont="1" applyBorder="1" applyAlignment="1">
      <alignment vertical="center"/>
      <protection/>
    </xf>
    <xf numFmtId="49" fontId="14" fillId="0" borderId="0" xfId="23" applyNumberFormat="1" applyFont="1" applyBorder="1" applyAlignment="1">
      <alignment vertical="center"/>
    </xf>
    <xf numFmtId="49" fontId="40" fillId="0" borderId="0" xfId="89" applyNumberFormat="1" applyFont="1" applyBorder="1" applyAlignment="1">
      <alignment vertical="center"/>
      <protection/>
    </xf>
    <xf numFmtId="49" fontId="14" fillId="0" borderId="0" xfId="89" applyNumberFormat="1" applyFont="1" applyBorder="1" applyAlignment="1">
      <alignment vertical="top"/>
      <protection/>
    </xf>
    <xf numFmtId="7" fontId="14" fillId="0" borderId="0" xfId="89" applyNumberFormat="1" applyFont="1" applyBorder="1" applyAlignment="1">
      <alignment vertical="center"/>
      <protection/>
    </xf>
    <xf numFmtId="0" fontId="41" fillId="0" borderId="0" xfId="86" applyFont="1" applyAlignment="1" applyProtection="1">
      <alignment vertical="center"/>
      <protection/>
    </xf>
    <xf numFmtId="0" fontId="41" fillId="6" borderId="0" xfId="86" applyFont="1" applyFill="1" applyAlignment="1" applyProtection="1">
      <alignment vertical="center"/>
      <protection locked="0"/>
    </xf>
    <xf numFmtId="0" fontId="42" fillId="6" borderId="0" xfId="86" applyFont="1" applyFill="1" applyAlignment="1" applyProtection="1">
      <alignment horizontal="center" vertical="center"/>
      <protection locked="0"/>
    </xf>
    <xf numFmtId="0" fontId="43" fillId="6" borderId="0" xfId="86" applyFont="1" applyFill="1" applyAlignment="1" applyProtection="1">
      <alignment horizontal="center" vertical="center"/>
      <protection locked="0"/>
    </xf>
    <xf numFmtId="0" fontId="44" fillId="14" borderId="68" xfId="86" applyFont="1" applyFill="1" applyBorder="1" applyAlignment="1" applyProtection="1">
      <alignment horizontal="center" vertical="center"/>
      <protection locked="0"/>
    </xf>
    <xf numFmtId="0" fontId="44" fillId="14" borderId="21" xfId="86" applyFont="1" applyFill="1" applyBorder="1" applyAlignment="1" applyProtection="1">
      <alignment horizontal="left" vertical="center"/>
      <protection locked="0"/>
    </xf>
    <xf numFmtId="0" fontId="41" fillId="6" borderId="0" xfId="86" applyFont="1" applyFill="1" applyAlignment="1" applyProtection="1">
      <alignment horizontal="center" vertical="center"/>
      <protection locked="0"/>
    </xf>
    <xf numFmtId="0" fontId="44" fillId="14" borderId="1" xfId="86" applyFont="1" applyFill="1" applyBorder="1" applyAlignment="1" applyProtection="1">
      <alignment vertical="center" wrapText="1"/>
      <protection locked="0"/>
    </xf>
    <xf numFmtId="0" fontId="45" fillId="14" borderId="11" xfId="86" applyFont="1" applyFill="1" applyBorder="1" applyAlignment="1" applyProtection="1">
      <alignment horizontal="left" vertical="center" wrapText="1"/>
      <protection/>
    </xf>
    <xf numFmtId="0" fontId="45" fillId="14" borderId="24" xfId="86" applyFont="1" applyFill="1" applyBorder="1" applyAlignment="1" applyProtection="1">
      <alignment horizontal="left" vertical="center" wrapText="1"/>
      <protection/>
    </xf>
    <xf numFmtId="0" fontId="41" fillId="0" borderId="0" xfId="86" applyFont="1" applyAlignment="1" applyProtection="1">
      <alignment horizontal="center" vertical="center"/>
      <protection/>
    </xf>
    <xf numFmtId="0" fontId="45" fillId="0" borderId="0" xfId="86" applyFont="1" applyAlignment="1" applyProtection="1">
      <alignment vertical="center"/>
      <protection/>
    </xf>
  </cellXfs>
  <cellStyles count="92">
    <cellStyle name="Normal" xfId="0"/>
    <cellStyle name="Input [yellow]"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Currency [0]_353HHC"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Percent [2]" xfId="54"/>
    <cellStyle name="20% - 强调文字颜色 2" xfId="55"/>
    <cellStyle name="40% - 强调文字颜色 2" xfId="56"/>
    <cellStyle name="强调文字颜色 3" xfId="57"/>
    <cellStyle name="强调文字颜色 4" xfId="58"/>
    <cellStyle name="Normal_0105第二套审计报表定稿"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千位_ 应交税金审定表" xfId="66"/>
    <cellStyle name="40% - 强调文字颜色 6" xfId="67"/>
    <cellStyle name="60% - 强调文字颜色 6" xfId="68"/>
    <cellStyle name="烹拳 [0]_97MBO" xfId="69"/>
    <cellStyle name="ColLevel_0" xfId="70"/>
    <cellStyle name="Column_Title" xfId="71"/>
    <cellStyle name="Grey" xfId="72"/>
    <cellStyle name="Comma_laroux" xfId="73"/>
    <cellStyle name="Comma [0]_laroux" xfId="74"/>
    <cellStyle name="Currency_353HHC" xfId="75"/>
    <cellStyle name="常规_评估空白套表1" xfId="76"/>
    <cellStyle name="Header1" xfId="77"/>
    <cellStyle name="Header2" xfId="78"/>
    <cellStyle name="Normal - Style1" xfId="79"/>
    <cellStyle name="Normal_Sheet1_Valuer report" xfId="80"/>
    <cellStyle name="통화 [0]_BOILER-CO1" xfId="81"/>
    <cellStyle name="Normal_廣朹廣電 shenjibaobiao 31.12.2000 (revised on 7.3.02)" xfId="82"/>
    <cellStyle name="RowLevel_0" xfId="83"/>
    <cellStyle name="常规_Book1" xfId="84"/>
    <cellStyle name="常规_Sheet1" xfId="85"/>
    <cellStyle name="常规_xnbc" xfId="86"/>
    <cellStyle name="常规_存货" xfId="87"/>
    <cellStyle name="常规_基本情况" xfId="88"/>
    <cellStyle name="常规_评估明细表太原12-11" xfId="89"/>
    <cellStyle name="常规_往来核对附表" xfId="90"/>
    <cellStyle name="常规_中航油评估明细表" xfId="91"/>
    <cellStyle name="콤마 [0]_BOILER-CO1" xfId="92"/>
    <cellStyle name="콤마_BOILER-CO1" xfId="93"/>
    <cellStyle name="통화_BOILER-CO1" xfId="94"/>
    <cellStyle name="표준_0N-HANDLING " xfId="95"/>
    <cellStyle name="표준_kc-elec system check list" xfId="96"/>
    <cellStyle name="霓付 [0]_97MBO" xfId="97"/>
    <cellStyle name="霓付_97MBO" xfId="98"/>
    <cellStyle name="烹拳_97MBO" xfId="99"/>
    <cellStyle name="普通_ 白土" xfId="100"/>
    <cellStyle name="普通_附19_minxi98114" xfId="101"/>
    <cellStyle name="千分位[0]_ 白土" xfId="102"/>
    <cellStyle name="千分位_ 白土" xfId="103"/>
    <cellStyle name="千位[0]_ 应交税金审定表" xfId="104"/>
    <cellStyle name="钎霖_laroux"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styles" Target="styles.xml" /><Relationship Id="rId89" Type="http://schemas.openxmlformats.org/officeDocument/2006/relationships/sharedStrings" Target="sharedStrings.xml" /><Relationship Id="rId9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xdr:col>
      <xdr:colOff>1733550</xdr:colOff>
      <xdr:row>1</xdr:row>
      <xdr:rowOff>295275</xdr:rowOff>
    </xdr:to>
    <xdr:sp>
      <xdr:nvSpPr>
        <xdr:cNvPr id="1" name="Rectangle 26"/>
        <xdr:cNvSpPr>
          <a:spLocks/>
        </xdr:cNvSpPr>
      </xdr:nvSpPr>
      <xdr:spPr>
        <a:xfrm>
          <a:off x="0" y="47625"/>
          <a:ext cx="2114550" cy="590550"/>
        </a:xfrm>
        <a:prstGeom prst="rect">
          <a:avLst/>
        </a:prstGeom>
        <a:noFill/>
        <a:ln w="9525" cmpd="sng">
          <a:noFill/>
        </a:ln>
      </xdr:spPr>
      <xdr:txBody>
        <a:bodyPr vertOverflow="clip" wrap="square"/>
        <a:p>
          <a:pPr algn="ctr">
            <a:defRPr/>
          </a:pPr>
          <a:r>
            <a:rPr lang="en-US" cap="none" sz="3600" b="0" i="0" u="sng" strike="sngStrike" baseline="0">
              <a:solidFill>
                <a:srgbClr val="FFCC00"/>
              </a:solidFill>
            </a:rPr>
            <a:t>表头信息</a:t>
          </a:r>
        </a:p>
      </xdr:txBody>
    </xdr:sp>
    <xdr:clientData fLocksWithSheet="0"/>
  </xdr:twoCellAnchor>
  <xdr:twoCellAnchor>
    <xdr:from>
      <xdr:col>2</xdr:col>
      <xdr:colOff>476250</xdr:colOff>
      <xdr:row>15</xdr:row>
      <xdr:rowOff>219075</xdr:rowOff>
    </xdr:from>
    <xdr:to>
      <xdr:col>5</xdr:col>
      <xdr:colOff>0</xdr:colOff>
      <xdr:row>17</xdr:row>
      <xdr:rowOff>9525</xdr:rowOff>
    </xdr:to>
    <xdr:sp>
      <xdr:nvSpPr>
        <xdr:cNvPr id="2" name="Rectangle 27"/>
        <xdr:cNvSpPr>
          <a:spLocks/>
        </xdr:cNvSpPr>
      </xdr:nvSpPr>
      <xdr:spPr>
        <a:xfrm>
          <a:off x="4991100" y="6962775"/>
          <a:ext cx="1533525" cy="466725"/>
        </a:xfrm>
        <a:prstGeom prst="rect">
          <a:avLst/>
        </a:prstGeom>
        <a:noFill/>
        <a:ln w="9525" cmpd="sng">
          <a:noFill/>
        </a:ln>
      </xdr:spPr>
      <xdr:txBody>
        <a:bodyPr vertOverflow="clip" wrap="square"/>
        <a:p>
          <a:pPr algn="ctr">
            <a:defRPr/>
          </a:pPr>
          <a:r>
            <a:rPr lang="en-US" cap="none" sz="3600" b="0" i="0" u="sng" strike="sngStrike" baseline="0">
              <a:solidFill>
                <a:srgbClr val="CC99FF"/>
              </a:solidFill>
            </a:rPr>
            <a:t>填表说明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8</xdr:row>
      <xdr:rowOff>123825</xdr:rowOff>
    </xdr:from>
    <xdr:to>
      <xdr:col>4</xdr:col>
      <xdr:colOff>28575</xdr:colOff>
      <xdr:row>8</xdr:row>
      <xdr:rowOff>123825</xdr:rowOff>
    </xdr:to>
    <xdr:sp>
      <xdr:nvSpPr>
        <xdr:cNvPr id="1" name="Line 1022"/>
        <xdr:cNvSpPr>
          <a:spLocks/>
        </xdr:cNvSpPr>
      </xdr:nvSpPr>
      <xdr:spPr>
        <a:xfrm>
          <a:off x="3276600" y="1676400"/>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1104900</xdr:colOff>
      <xdr:row>8</xdr:row>
      <xdr:rowOff>123825</xdr:rowOff>
    </xdr:from>
    <xdr:to>
      <xdr:col>3</xdr:col>
      <xdr:colOff>1104900</xdr:colOff>
      <xdr:row>10</xdr:row>
      <xdr:rowOff>123825</xdr:rowOff>
    </xdr:to>
    <xdr:sp>
      <xdr:nvSpPr>
        <xdr:cNvPr id="2" name="Line 1023"/>
        <xdr:cNvSpPr>
          <a:spLocks/>
        </xdr:cNvSpPr>
      </xdr:nvSpPr>
      <xdr:spPr>
        <a:xfrm flipH="1">
          <a:off x="3448050" y="167640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1381125</xdr:colOff>
      <xdr:row>9</xdr:row>
      <xdr:rowOff>104775</xdr:rowOff>
    </xdr:from>
    <xdr:to>
      <xdr:col>4</xdr:col>
      <xdr:colOff>0</xdr:colOff>
      <xdr:row>9</xdr:row>
      <xdr:rowOff>104775</xdr:rowOff>
    </xdr:to>
    <xdr:sp>
      <xdr:nvSpPr>
        <xdr:cNvPr id="3" name="Line 0"/>
        <xdr:cNvSpPr>
          <a:spLocks/>
        </xdr:cNvSpPr>
      </xdr:nvSpPr>
      <xdr:spPr>
        <a:xfrm flipV="1">
          <a:off x="3724275" y="18478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571500</xdr:colOff>
      <xdr:row>5</xdr:row>
      <xdr:rowOff>114300</xdr:rowOff>
    </xdr:from>
    <xdr:to>
      <xdr:col>4</xdr:col>
      <xdr:colOff>19050</xdr:colOff>
      <xdr:row>5</xdr:row>
      <xdr:rowOff>114300</xdr:rowOff>
    </xdr:to>
    <xdr:sp>
      <xdr:nvSpPr>
        <xdr:cNvPr id="4" name="Line 1"/>
        <xdr:cNvSpPr>
          <a:spLocks/>
        </xdr:cNvSpPr>
      </xdr:nvSpPr>
      <xdr:spPr>
        <a:xfrm>
          <a:off x="2914650" y="1095375"/>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828675</xdr:colOff>
      <xdr:row>5</xdr:row>
      <xdr:rowOff>114300</xdr:rowOff>
    </xdr:from>
    <xdr:to>
      <xdr:col>3</xdr:col>
      <xdr:colOff>828675</xdr:colOff>
      <xdr:row>7</xdr:row>
      <xdr:rowOff>95250</xdr:rowOff>
    </xdr:to>
    <xdr:sp>
      <xdr:nvSpPr>
        <xdr:cNvPr id="5" name="Line 2"/>
        <xdr:cNvSpPr>
          <a:spLocks/>
        </xdr:cNvSpPr>
      </xdr:nvSpPr>
      <xdr:spPr>
        <a:xfrm>
          <a:off x="3171825" y="10953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819150</xdr:colOff>
      <xdr:row>6</xdr:row>
      <xdr:rowOff>85725</xdr:rowOff>
    </xdr:from>
    <xdr:to>
      <xdr:col>4</xdr:col>
      <xdr:colOff>9525</xdr:colOff>
      <xdr:row>6</xdr:row>
      <xdr:rowOff>85725</xdr:rowOff>
    </xdr:to>
    <xdr:sp>
      <xdr:nvSpPr>
        <xdr:cNvPr id="6" name="Line 3"/>
        <xdr:cNvSpPr>
          <a:spLocks/>
        </xdr:cNvSpPr>
      </xdr:nvSpPr>
      <xdr:spPr>
        <a:xfrm>
          <a:off x="3162300" y="125730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819150</xdr:colOff>
      <xdr:row>7</xdr:row>
      <xdr:rowOff>85725</xdr:rowOff>
    </xdr:from>
    <xdr:to>
      <xdr:col>4</xdr:col>
      <xdr:colOff>0</xdr:colOff>
      <xdr:row>7</xdr:row>
      <xdr:rowOff>85725</xdr:rowOff>
    </xdr:to>
    <xdr:sp>
      <xdr:nvSpPr>
        <xdr:cNvPr id="7" name="Line 4"/>
        <xdr:cNvSpPr>
          <a:spLocks/>
        </xdr:cNvSpPr>
      </xdr:nvSpPr>
      <xdr:spPr>
        <a:xfrm>
          <a:off x="3162300" y="1447800"/>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1257300</xdr:colOff>
      <xdr:row>17</xdr:row>
      <xdr:rowOff>114300</xdr:rowOff>
    </xdr:from>
    <xdr:to>
      <xdr:col>3</xdr:col>
      <xdr:colOff>1266825</xdr:colOff>
      <xdr:row>24</xdr:row>
      <xdr:rowOff>133350</xdr:rowOff>
    </xdr:to>
    <xdr:sp>
      <xdr:nvSpPr>
        <xdr:cNvPr id="8" name="Line 5"/>
        <xdr:cNvSpPr>
          <a:spLocks/>
        </xdr:cNvSpPr>
      </xdr:nvSpPr>
      <xdr:spPr>
        <a:xfrm>
          <a:off x="3600450" y="3381375"/>
          <a:ext cx="9525" cy="135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1257300</xdr:colOff>
      <xdr:row>23</xdr:row>
      <xdr:rowOff>114300</xdr:rowOff>
    </xdr:from>
    <xdr:to>
      <xdr:col>4</xdr:col>
      <xdr:colOff>0</xdr:colOff>
      <xdr:row>23</xdr:row>
      <xdr:rowOff>114300</xdr:rowOff>
    </xdr:to>
    <xdr:sp>
      <xdr:nvSpPr>
        <xdr:cNvPr id="9" name="Line 6"/>
        <xdr:cNvSpPr>
          <a:spLocks/>
        </xdr:cNvSpPr>
      </xdr:nvSpPr>
      <xdr:spPr>
        <a:xfrm>
          <a:off x="3600450" y="452437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1266825</xdr:colOff>
      <xdr:row>18</xdr:row>
      <xdr:rowOff>95250</xdr:rowOff>
    </xdr:from>
    <xdr:to>
      <xdr:col>4</xdr:col>
      <xdr:colOff>19050</xdr:colOff>
      <xdr:row>18</xdr:row>
      <xdr:rowOff>95250</xdr:rowOff>
    </xdr:to>
    <xdr:sp>
      <xdr:nvSpPr>
        <xdr:cNvPr id="10" name="Line 7"/>
        <xdr:cNvSpPr>
          <a:spLocks/>
        </xdr:cNvSpPr>
      </xdr:nvSpPr>
      <xdr:spPr>
        <a:xfrm>
          <a:off x="3609975" y="3552825"/>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323850</xdr:colOff>
      <xdr:row>17</xdr:row>
      <xdr:rowOff>114300</xdr:rowOff>
    </xdr:from>
    <xdr:to>
      <xdr:col>3</xdr:col>
      <xdr:colOff>1371600</xdr:colOff>
      <xdr:row>17</xdr:row>
      <xdr:rowOff>114300</xdr:rowOff>
    </xdr:to>
    <xdr:sp>
      <xdr:nvSpPr>
        <xdr:cNvPr id="11" name="Line 8"/>
        <xdr:cNvSpPr>
          <a:spLocks/>
        </xdr:cNvSpPr>
      </xdr:nvSpPr>
      <xdr:spPr>
        <a:xfrm>
          <a:off x="2667000" y="33813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1257300</xdr:colOff>
      <xdr:row>23</xdr:row>
      <xdr:rowOff>114300</xdr:rowOff>
    </xdr:from>
    <xdr:to>
      <xdr:col>4</xdr:col>
      <xdr:colOff>9525</xdr:colOff>
      <xdr:row>23</xdr:row>
      <xdr:rowOff>114300</xdr:rowOff>
    </xdr:to>
    <xdr:sp>
      <xdr:nvSpPr>
        <xdr:cNvPr id="12" name="Line 9"/>
        <xdr:cNvSpPr>
          <a:spLocks/>
        </xdr:cNvSpPr>
      </xdr:nvSpPr>
      <xdr:spPr>
        <a:xfrm>
          <a:off x="3600450" y="4524375"/>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1257300</xdr:colOff>
      <xdr:row>24</xdr:row>
      <xdr:rowOff>133350</xdr:rowOff>
    </xdr:from>
    <xdr:to>
      <xdr:col>4</xdr:col>
      <xdr:colOff>19050</xdr:colOff>
      <xdr:row>24</xdr:row>
      <xdr:rowOff>133350</xdr:rowOff>
    </xdr:to>
    <xdr:sp>
      <xdr:nvSpPr>
        <xdr:cNvPr id="13" name="Line 10"/>
        <xdr:cNvSpPr>
          <a:spLocks/>
        </xdr:cNvSpPr>
      </xdr:nvSpPr>
      <xdr:spPr>
        <a:xfrm>
          <a:off x="3600450" y="47339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542925</xdr:colOff>
      <xdr:row>27</xdr:row>
      <xdr:rowOff>114300</xdr:rowOff>
    </xdr:from>
    <xdr:to>
      <xdr:col>3</xdr:col>
      <xdr:colOff>19050</xdr:colOff>
      <xdr:row>27</xdr:row>
      <xdr:rowOff>114300</xdr:rowOff>
    </xdr:to>
    <xdr:sp>
      <xdr:nvSpPr>
        <xdr:cNvPr id="14" name="Line 11"/>
        <xdr:cNvSpPr>
          <a:spLocks/>
        </xdr:cNvSpPr>
      </xdr:nvSpPr>
      <xdr:spPr>
        <a:xfrm>
          <a:off x="1685925" y="528637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847725</xdr:colOff>
      <xdr:row>27</xdr:row>
      <xdr:rowOff>114300</xdr:rowOff>
    </xdr:from>
    <xdr:to>
      <xdr:col>2</xdr:col>
      <xdr:colOff>847725</xdr:colOff>
      <xdr:row>33</xdr:row>
      <xdr:rowOff>95250</xdr:rowOff>
    </xdr:to>
    <xdr:sp>
      <xdr:nvSpPr>
        <xdr:cNvPr id="15" name="Line 12"/>
        <xdr:cNvSpPr>
          <a:spLocks/>
        </xdr:cNvSpPr>
      </xdr:nvSpPr>
      <xdr:spPr>
        <a:xfrm>
          <a:off x="1990725" y="5286375"/>
          <a:ext cx="0" cy="110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514350</xdr:colOff>
      <xdr:row>34</xdr:row>
      <xdr:rowOff>114300</xdr:rowOff>
    </xdr:from>
    <xdr:to>
      <xdr:col>4</xdr:col>
      <xdr:colOff>28575</xdr:colOff>
      <xdr:row>34</xdr:row>
      <xdr:rowOff>114300</xdr:rowOff>
    </xdr:to>
    <xdr:sp>
      <xdr:nvSpPr>
        <xdr:cNvPr id="16" name="Line 13"/>
        <xdr:cNvSpPr>
          <a:spLocks/>
        </xdr:cNvSpPr>
      </xdr:nvSpPr>
      <xdr:spPr>
        <a:xfrm>
          <a:off x="2857500" y="6591300"/>
          <a:ext cx="89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866775</xdr:colOff>
      <xdr:row>34</xdr:row>
      <xdr:rowOff>114300</xdr:rowOff>
    </xdr:from>
    <xdr:to>
      <xdr:col>2</xdr:col>
      <xdr:colOff>876300</xdr:colOff>
      <xdr:row>46</xdr:row>
      <xdr:rowOff>95250</xdr:rowOff>
    </xdr:to>
    <xdr:sp>
      <xdr:nvSpPr>
        <xdr:cNvPr id="17" name="Line 14"/>
        <xdr:cNvSpPr>
          <a:spLocks/>
        </xdr:cNvSpPr>
      </xdr:nvSpPr>
      <xdr:spPr>
        <a:xfrm>
          <a:off x="2009775" y="6591300"/>
          <a:ext cx="9525" cy="2266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866775</xdr:colOff>
      <xdr:row>41</xdr:row>
      <xdr:rowOff>95250</xdr:rowOff>
    </xdr:from>
    <xdr:to>
      <xdr:col>2</xdr:col>
      <xdr:colOff>1123950</xdr:colOff>
      <xdr:row>41</xdr:row>
      <xdr:rowOff>95250</xdr:rowOff>
    </xdr:to>
    <xdr:sp>
      <xdr:nvSpPr>
        <xdr:cNvPr id="18" name="Line 15"/>
        <xdr:cNvSpPr>
          <a:spLocks/>
        </xdr:cNvSpPr>
      </xdr:nvSpPr>
      <xdr:spPr>
        <a:xfrm>
          <a:off x="2009775" y="7905750"/>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866775</xdr:colOff>
      <xdr:row>43</xdr:row>
      <xdr:rowOff>104775</xdr:rowOff>
    </xdr:from>
    <xdr:to>
      <xdr:col>2</xdr:col>
      <xdr:colOff>1190625</xdr:colOff>
      <xdr:row>43</xdr:row>
      <xdr:rowOff>104775</xdr:rowOff>
    </xdr:to>
    <xdr:sp>
      <xdr:nvSpPr>
        <xdr:cNvPr id="19" name="Line 16"/>
        <xdr:cNvSpPr>
          <a:spLocks/>
        </xdr:cNvSpPr>
      </xdr:nvSpPr>
      <xdr:spPr>
        <a:xfrm>
          <a:off x="2009775" y="829627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552450</xdr:colOff>
      <xdr:row>41</xdr:row>
      <xdr:rowOff>114300</xdr:rowOff>
    </xdr:from>
    <xdr:to>
      <xdr:col>4</xdr:col>
      <xdr:colOff>38100</xdr:colOff>
      <xdr:row>41</xdr:row>
      <xdr:rowOff>114300</xdr:rowOff>
    </xdr:to>
    <xdr:sp>
      <xdr:nvSpPr>
        <xdr:cNvPr id="20" name="Line 17"/>
        <xdr:cNvSpPr>
          <a:spLocks/>
        </xdr:cNvSpPr>
      </xdr:nvSpPr>
      <xdr:spPr>
        <a:xfrm>
          <a:off x="2895600" y="7924800"/>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1133475</xdr:colOff>
      <xdr:row>42</xdr:row>
      <xdr:rowOff>85725</xdr:rowOff>
    </xdr:from>
    <xdr:to>
      <xdr:col>4</xdr:col>
      <xdr:colOff>19050</xdr:colOff>
      <xdr:row>42</xdr:row>
      <xdr:rowOff>85725</xdr:rowOff>
    </xdr:to>
    <xdr:sp>
      <xdr:nvSpPr>
        <xdr:cNvPr id="21" name="Line 18"/>
        <xdr:cNvSpPr>
          <a:spLocks/>
        </xdr:cNvSpPr>
      </xdr:nvSpPr>
      <xdr:spPr>
        <a:xfrm>
          <a:off x="3476625" y="8086725"/>
          <a:ext cx="266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876300</xdr:colOff>
      <xdr:row>44</xdr:row>
      <xdr:rowOff>85725</xdr:rowOff>
    </xdr:from>
    <xdr:to>
      <xdr:col>3</xdr:col>
      <xdr:colOff>0</xdr:colOff>
      <xdr:row>44</xdr:row>
      <xdr:rowOff>85725</xdr:rowOff>
    </xdr:to>
    <xdr:sp>
      <xdr:nvSpPr>
        <xdr:cNvPr id="22" name="Line 19"/>
        <xdr:cNvSpPr>
          <a:spLocks/>
        </xdr:cNvSpPr>
      </xdr:nvSpPr>
      <xdr:spPr>
        <a:xfrm>
          <a:off x="2019300" y="846772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885825</xdr:colOff>
      <xdr:row>45</xdr:row>
      <xdr:rowOff>85725</xdr:rowOff>
    </xdr:from>
    <xdr:to>
      <xdr:col>3</xdr:col>
      <xdr:colOff>9525</xdr:colOff>
      <xdr:row>45</xdr:row>
      <xdr:rowOff>85725</xdr:rowOff>
    </xdr:to>
    <xdr:sp>
      <xdr:nvSpPr>
        <xdr:cNvPr id="23" name="Line 20"/>
        <xdr:cNvSpPr>
          <a:spLocks/>
        </xdr:cNvSpPr>
      </xdr:nvSpPr>
      <xdr:spPr>
        <a:xfrm>
          <a:off x="2028825" y="865822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514350</xdr:colOff>
      <xdr:row>5</xdr:row>
      <xdr:rowOff>104775</xdr:rowOff>
    </xdr:from>
    <xdr:to>
      <xdr:col>2</xdr:col>
      <xdr:colOff>1104900</xdr:colOff>
      <xdr:row>5</xdr:row>
      <xdr:rowOff>104775</xdr:rowOff>
    </xdr:to>
    <xdr:sp>
      <xdr:nvSpPr>
        <xdr:cNvPr id="24" name="Line 21"/>
        <xdr:cNvSpPr>
          <a:spLocks/>
        </xdr:cNvSpPr>
      </xdr:nvSpPr>
      <xdr:spPr>
        <a:xfrm>
          <a:off x="1657350" y="1085850"/>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857250</xdr:colOff>
      <xdr:row>5</xdr:row>
      <xdr:rowOff>114300</xdr:rowOff>
    </xdr:from>
    <xdr:to>
      <xdr:col>2</xdr:col>
      <xdr:colOff>866775</xdr:colOff>
      <xdr:row>26</xdr:row>
      <xdr:rowOff>104775</xdr:rowOff>
    </xdr:to>
    <xdr:sp>
      <xdr:nvSpPr>
        <xdr:cNvPr id="25" name="Line 22"/>
        <xdr:cNvSpPr>
          <a:spLocks/>
        </xdr:cNvSpPr>
      </xdr:nvSpPr>
      <xdr:spPr>
        <a:xfrm>
          <a:off x="2000250" y="1095375"/>
          <a:ext cx="9525" cy="399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1114425</xdr:colOff>
      <xdr:row>10</xdr:row>
      <xdr:rowOff>114300</xdr:rowOff>
    </xdr:from>
    <xdr:to>
      <xdr:col>3</xdr:col>
      <xdr:colOff>1371600</xdr:colOff>
      <xdr:row>10</xdr:row>
      <xdr:rowOff>114300</xdr:rowOff>
    </xdr:to>
    <xdr:sp>
      <xdr:nvSpPr>
        <xdr:cNvPr id="26" name="Line 23"/>
        <xdr:cNvSpPr>
          <a:spLocks/>
        </xdr:cNvSpPr>
      </xdr:nvSpPr>
      <xdr:spPr>
        <a:xfrm>
          <a:off x="3457575" y="2047875"/>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1114425</xdr:colOff>
      <xdr:row>9</xdr:row>
      <xdr:rowOff>114300</xdr:rowOff>
    </xdr:from>
    <xdr:to>
      <xdr:col>3</xdr:col>
      <xdr:colOff>1371600</xdr:colOff>
      <xdr:row>9</xdr:row>
      <xdr:rowOff>114300</xdr:rowOff>
    </xdr:to>
    <xdr:sp>
      <xdr:nvSpPr>
        <xdr:cNvPr id="27" name="Line 24"/>
        <xdr:cNvSpPr>
          <a:spLocks/>
        </xdr:cNvSpPr>
      </xdr:nvSpPr>
      <xdr:spPr>
        <a:xfrm>
          <a:off x="3457575" y="1857375"/>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866775</xdr:colOff>
      <xdr:row>11</xdr:row>
      <xdr:rowOff>85725</xdr:rowOff>
    </xdr:from>
    <xdr:to>
      <xdr:col>3</xdr:col>
      <xdr:colOff>0</xdr:colOff>
      <xdr:row>11</xdr:row>
      <xdr:rowOff>85725</xdr:rowOff>
    </xdr:to>
    <xdr:sp>
      <xdr:nvSpPr>
        <xdr:cNvPr id="28" name="Line 25"/>
        <xdr:cNvSpPr>
          <a:spLocks/>
        </xdr:cNvSpPr>
      </xdr:nvSpPr>
      <xdr:spPr>
        <a:xfrm>
          <a:off x="2009775" y="2209800"/>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885825</xdr:colOff>
      <xdr:row>17</xdr:row>
      <xdr:rowOff>114300</xdr:rowOff>
    </xdr:from>
    <xdr:to>
      <xdr:col>3</xdr:col>
      <xdr:colOff>9525</xdr:colOff>
      <xdr:row>17</xdr:row>
      <xdr:rowOff>114300</xdr:rowOff>
    </xdr:to>
    <xdr:sp>
      <xdr:nvSpPr>
        <xdr:cNvPr id="29" name="Line 26"/>
        <xdr:cNvSpPr>
          <a:spLocks/>
        </xdr:cNvSpPr>
      </xdr:nvSpPr>
      <xdr:spPr>
        <a:xfrm>
          <a:off x="2028825" y="338137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857250</xdr:colOff>
      <xdr:row>26</xdr:row>
      <xdr:rowOff>114300</xdr:rowOff>
    </xdr:from>
    <xdr:to>
      <xdr:col>2</xdr:col>
      <xdr:colOff>1181100</xdr:colOff>
      <xdr:row>26</xdr:row>
      <xdr:rowOff>114300</xdr:rowOff>
    </xdr:to>
    <xdr:sp>
      <xdr:nvSpPr>
        <xdr:cNvPr id="30" name="Line 27"/>
        <xdr:cNvSpPr>
          <a:spLocks/>
        </xdr:cNvSpPr>
      </xdr:nvSpPr>
      <xdr:spPr>
        <a:xfrm>
          <a:off x="2000250" y="509587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161925</xdr:colOff>
      <xdr:row>5</xdr:row>
      <xdr:rowOff>114300</xdr:rowOff>
    </xdr:from>
    <xdr:to>
      <xdr:col>7</xdr:col>
      <xdr:colOff>923925</xdr:colOff>
      <xdr:row>5</xdr:row>
      <xdr:rowOff>114300</xdr:rowOff>
    </xdr:to>
    <xdr:sp>
      <xdr:nvSpPr>
        <xdr:cNvPr id="31" name="Line 28"/>
        <xdr:cNvSpPr>
          <a:spLocks/>
        </xdr:cNvSpPr>
      </xdr:nvSpPr>
      <xdr:spPr>
        <a:xfrm>
          <a:off x="6200775" y="1095375"/>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5</xdr:row>
      <xdr:rowOff>114300</xdr:rowOff>
    </xdr:from>
    <xdr:to>
      <xdr:col>7</xdr:col>
      <xdr:colOff>552450</xdr:colOff>
      <xdr:row>16</xdr:row>
      <xdr:rowOff>114300</xdr:rowOff>
    </xdr:to>
    <xdr:sp>
      <xdr:nvSpPr>
        <xdr:cNvPr id="32" name="Line 29"/>
        <xdr:cNvSpPr>
          <a:spLocks/>
        </xdr:cNvSpPr>
      </xdr:nvSpPr>
      <xdr:spPr>
        <a:xfrm>
          <a:off x="6562725" y="1095375"/>
          <a:ext cx="28575" cy="2095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7</xdr:row>
      <xdr:rowOff>76200</xdr:rowOff>
    </xdr:from>
    <xdr:to>
      <xdr:col>7</xdr:col>
      <xdr:colOff>952500</xdr:colOff>
      <xdr:row>7</xdr:row>
      <xdr:rowOff>76200</xdr:rowOff>
    </xdr:to>
    <xdr:sp>
      <xdr:nvSpPr>
        <xdr:cNvPr id="33" name="Line 30"/>
        <xdr:cNvSpPr>
          <a:spLocks/>
        </xdr:cNvSpPr>
      </xdr:nvSpPr>
      <xdr:spPr>
        <a:xfrm>
          <a:off x="6572250" y="1438275"/>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8</xdr:row>
      <xdr:rowOff>85725</xdr:rowOff>
    </xdr:from>
    <xdr:to>
      <xdr:col>7</xdr:col>
      <xdr:colOff>962025</xdr:colOff>
      <xdr:row>8</xdr:row>
      <xdr:rowOff>85725</xdr:rowOff>
    </xdr:to>
    <xdr:sp>
      <xdr:nvSpPr>
        <xdr:cNvPr id="34" name="Line 31"/>
        <xdr:cNvSpPr>
          <a:spLocks/>
        </xdr:cNvSpPr>
      </xdr:nvSpPr>
      <xdr:spPr>
        <a:xfrm>
          <a:off x="6562725" y="163830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9</xdr:row>
      <xdr:rowOff>104775</xdr:rowOff>
    </xdr:from>
    <xdr:to>
      <xdr:col>7</xdr:col>
      <xdr:colOff>962025</xdr:colOff>
      <xdr:row>9</xdr:row>
      <xdr:rowOff>104775</xdr:rowOff>
    </xdr:to>
    <xdr:sp>
      <xdr:nvSpPr>
        <xdr:cNvPr id="35" name="Line 32"/>
        <xdr:cNvSpPr>
          <a:spLocks/>
        </xdr:cNvSpPr>
      </xdr:nvSpPr>
      <xdr:spPr>
        <a:xfrm>
          <a:off x="6572250" y="184785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10</xdr:row>
      <xdr:rowOff>114300</xdr:rowOff>
    </xdr:from>
    <xdr:to>
      <xdr:col>7</xdr:col>
      <xdr:colOff>914400</xdr:colOff>
      <xdr:row>10</xdr:row>
      <xdr:rowOff>114300</xdr:rowOff>
    </xdr:to>
    <xdr:sp>
      <xdr:nvSpPr>
        <xdr:cNvPr id="36" name="Line 33"/>
        <xdr:cNvSpPr>
          <a:spLocks/>
        </xdr:cNvSpPr>
      </xdr:nvSpPr>
      <xdr:spPr>
        <a:xfrm>
          <a:off x="6562725" y="204787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14</xdr:row>
      <xdr:rowOff>95250</xdr:rowOff>
    </xdr:from>
    <xdr:to>
      <xdr:col>7</xdr:col>
      <xdr:colOff>962025</xdr:colOff>
      <xdr:row>14</xdr:row>
      <xdr:rowOff>95250</xdr:rowOff>
    </xdr:to>
    <xdr:sp>
      <xdr:nvSpPr>
        <xdr:cNvPr id="37" name="Line 34"/>
        <xdr:cNvSpPr>
          <a:spLocks/>
        </xdr:cNvSpPr>
      </xdr:nvSpPr>
      <xdr:spPr>
        <a:xfrm>
          <a:off x="6591300" y="2790825"/>
          <a:ext cx="409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561975</xdr:colOff>
      <xdr:row>12</xdr:row>
      <xdr:rowOff>95250</xdr:rowOff>
    </xdr:from>
    <xdr:to>
      <xdr:col>7</xdr:col>
      <xdr:colOff>952500</xdr:colOff>
      <xdr:row>12</xdr:row>
      <xdr:rowOff>95250</xdr:rowOff>
    </xdr:to>
    <xdr:sp>
      <xdr:nvSpPr>
        <xdr:cNvPr id="38" name="Line 35"/>
        <xdr:cNvSpPr>
          <a:spLocks/>
        </xdr:cNvSpPr>
      </xdr:nvSpPr>
      <xdr:spPr>
        <a:xfrm>
          <a:off x="6600825" y="240982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11</xdr:row>
      <xdr:rowOff>104775</xdr:rowOff>
    </xdr:from>
    <xdr:to>
      <xdr:col>7</xdr:col>
      <xdr:colOff>933450</xdr:colOff>
      <xdr:row>11</xdr:row>
      <xdr:rowOff>104775</xdr:rowOff>
    </xdr:to>
    <xdr:sp>
      <xdr:nvSpPr>
        <xdr:cNvPr id="39" name="Line 36"/>
        <xdr:cNvSpPr>
          <a:spLocks/>
        </xdr:cNvSpPr>
      </xdr:nvSpPr>
      <xdr:spPr>
        <a:xfrm>
          <a:off x="6572250" y="222885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561975</xdr:colOff>
      <xdr:row>13</xdr:row>
      <xdr:rowOff>114300</xdr:rowOff>
    </xdr:from>
    <xdr:to>
      <xdr:col>7</xdr:col>
      <xdr:colOff>942975</xdr:colOff>
      <xdr:row>13</xdr:row>
      <xdr:rowOff>114300</xdr:rowOff>
    </xdr:to>
    <xdr:sp>
      <xdr:nvSpPr>
        <xdr:cNvPr id="40" name="Line 37"/>
        <xdr:cNvSpPr>
          <a:spLocks/>
        </xdr:cNvSpPr>
      </xdr:nvSpPr>
      <xdr:spPr>
        <a:xfrm>
          <a:off x="6600825" y="26193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6</xdr:row>
      <xdr:rowOff>104775</xdr:rowOff>
    </xdr:from>
    <xdr:to>
      <xdr:col>7</xdr:col>
      <xdr:colOff>885825</xdr:colOff>
      <xdr:row>6</xdr:row>
      <xdr:rowOff>104775</xdr:rowOff>
    </xdr:to>
    <xdr:sp>
      <xdr:nvSpPr>
        <xdr:cNvPr id="41" name="Line 38"/>
        <xdr:cNvSpPr>
          <a:spLocks/>
        </xdr:cNvSpPr>
      </xdr:nvSpPr>
      <xdr:spPr>
        <a:xfrm>
          <a:off x="6562725" y="12763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561975</xdr:colOff>
      <xdr:row>15</xdr:row>
      <xdr:rowOff>123825</xdr:rowOff>
    </xdr:from>
    <xdr:to>
      <xdr:col>7</xdr:col>
      <xdr:colOff>933450</xdr:colOff>
      <xdr:row>15</xdr:row>
      <xdr:rowOff>123825</xdr:rowOff>
    </xdr:to>
    <xdr:sp>
      <xdr:nvSpPr>
        <xdr:cNvPr id="42" name="Line 39"/>
        <xdr:cNvSpPr>
          <a:spLocks/>
        </xdr:cNvSpPr>
      </xdr:nvSpPr>
      <xdr:spPr>
        <a:xfrm>
          <a:off x="6600825" y="30099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571500</xdr:colOff>
      <xdr:row>16</xdr:row>
      <xdr:rowOff>114300</xdr:rowOff>
    </xdr:from>
    <xdr:to>
      <xdr:col>7</xdr:col>
      <xdr:colOff>952500</xdr:colOff>
      <xdr:row>16</xdr:row>
      <xdr:rowOff>114300</xdr:rowOff>
    </xdr:to>
    <xdr:sp>
      <xdr:nvSpPr>
        <xdr:cNvPr id="43" name="Line 40"/>
        <xdr:cNvSpPr>
          <a:spLocks/>
        </xdr:cNvSpPr>
      </xdr:nvSpPr>
      <xdr:spPr>
        <a:xfrm>
          <a:off x="6610350" y="31908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371475</xdr:colOff>
      <xdr:row>19</xdr:row>
      <xdr:rowOff>104775</xdr:rowOff>
    </xdr:from>
    <xdr:to>
      <xdr:col>7</xdr:col>
      <xdr:colOff>0</xdr:colOff>
      <xdr:row>19</xdr:row>
      <xdr:rowOff>104775</xdr:rowOff>
    </xdr:to>
    <xdr:sp>
      <xdr:nvSpPr>
        <xdr:cNvPr id="44" name="Line 41"/>
        <xdr:cNvSpPr>
          <a:spLocks/>
        </xdr:cNvSpPr>
      </xdr:nvSpPr>
      <xdr:spPr>
        <a:xfrm>
          <a:off x="6038850" y="37528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95250</xdr:rowOff>
    </xdr:from>
    <xdr:to>
      <xdr:col>7</xdr:col>
      <xdr:colOff>533400</xdr:colOff>
      <xdr:row>25</xdr:row>
      <xdr:rowOff>114300</xdr:rowOff>
    </xdr:to>
    <xdr:sp>
      <xdr:nvSpPr>
        <xdr:cNvPr id="45" name="Line 42"/>
        <xdr:cNvSpPr>
          <a:spLocks/>
        </xdr:cNvSpPr>
      </xdr:nvSpPr>
      <xdr:spPr>
        <a:xfrm>
          <a:off x="6562725" y="3743325"/>
          <a:ext cx="9525" cy="116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20</xdr:row>
      <xdr:rowOff>76200</xdr:rowOff>
    </xdr:from>
    <xdr:to>
      <xdr:col>7</xdr:col>
      <xdr:colOff>942975</xdr:colOff>
      <xdr:row>20</xdr:row>
      <xdr:rowOff>76200</xdr:rowOff>
    </xdr:to>
    <xdr:sp>
      <xdr:nvSpPr>
        <xdr:cNvPr id="46" name="Line 43"/>
        <xdr:cNvSpPr>
          <a:spLocks/>
        </xdr:cNvSpPr>
      </xdr:nvSpPr>
      <xdr:spPr>
        <a:xfrm>
          <a:off x="6562725" y="3914775"/>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21</xdr:row>
      <xdr:rowOff>85725</xdr:rowOff>
    </xdr:from>
    <xdr:to>
      <xdr:col>7</xdr:col>
      <xdr:colOff>952500</xdr:colOff>
      <xdr:row>21</xdr:row>
      <xdr:rowOff>85725</xdr:rowOff>
    </xdr:to>
    <xdr:sp>
      <xdr:nvSpPr>
        <xdr:cNvPr id="47" name="Line 44"/>
        <xdr:cNvSpPr>
          <a:spLocks/>
        </xdr:cNvSpPr>
      </xdr:nvSpPr>
      <xdr:spPr>
        <a:xfrm>
          <a:off x="6553200" y="411480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25</xdr:row>
      <xdr:rowOff>114300</xdr:rowOff>
    </xdr:from>
    <xdr:to>
      <xdr:col>7</xdr:col>
      <xdr:colOff>933450</xdr:colOff>
      <xdr:row>25</xdr:row>
      <xdr:rowOff>114300</xdr:rowOff>
    </xdr:to>
    <xdr:sp>
      <xdr:nvSpPr>
        <xdr:cNvPr id="48" name="Line 45"/>
        <xdr:cNvSpPr>
          <a:spLocks/>
        </xdr:cNvSpPr>
      </xdr:nvSpPr>
      <xdr:spPr>
        <a:xfrm>
          <a:off x="6581775" y="490537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24</xdr:row>
      <xdr:rowOff>133350</xdr:rowOff>
    </xdr:from>
    <xdr:to>
      <xdr:col>7</xdr:col>
      <xdr:colOff>942975</xdr:colOff>
      <xdr:row>24</xdr:row>
      <xdr:rowOff>133350</xdr:rowOff>
    </xdr:to>
    <xdr:sp>
      <xdr:nvSpPr>
        <xdr:cNvPr id="49" name="Line 46"/>
        <xdr:cNvSpPr>
          <a:spLocks/>
        </xdr:cNvSpPr>
      </xdr:nvSpPr>
      <xdr:spPr>
        <a:xfrm>
          <a:off x="6591300" y="473392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22</xdr:row>
      <xdr:rowOff>85725</xdr:rowOff>
    </xdr:from>
    <xdr:to>
      <xdr:col>7</xdr:col>
      <xdr:colOff>952500</xdr:colOff>
      <xdr:row>22</xdr:row>
      <xdr:rowOff>85725</xdr:rowOff>
    </xdr:to>
    <xdr:sp>
      <xdr:nvSpPr>
        <xdr:cNvPr id="50" name="Line 47"/>
        <xdr:cNvSpPr>
          <a:spLocks/>
        </xdr:cNvSpPr>
      </xdr:nvSpPr>
      <xdr:spPr>
        <a:xfrm>
          <a:off x="6553200" y="430530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1381125</xdr:colOff>
      <xdr:row>10</xdr:row>
      <xdr:rowOff>114300</xdr:rowOff>
    </xdr:from>
    <xdr:to>
      <xdr:col>4</xdr:col>
      <xdr:colOff>0</xdr:colOff>
      <xdr:row>10</xdr:row>
      <xdr:rowOff>114300</xdr:rowOff>
    </xdr:to>
    <xdr:sp>
      <xdr:nvSpPr>
        <xdr:cNvPr id="51" name="Line 48"/>
        <xdr:cNvSpPr>
          <a:spLocks/>
        </xdr:cNvSpPr>
      </xdr:nvSpPr>
      <xdr:spPr>
        <a:xfrm flipV="1">
          <a:off x="3724275" y="20478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1266825</xdr:colOff>
      <xdr:row>19</xdr:row>
      <xdr:rowOff>114300</xdr:rowOff>
    </xdr:from>
    <xdr:to>
      <xdr:col>4</xdr:col>
      <xdr:colOff>0</xdr:colOff>
      <xdr:row>19</xdr:row>
      <xdr:rowOff>114300</xdr:rowOff>
    </xdr:to>
    <xdr:sp>
      <xdr:nvSpPr>
        <xdr:cNvPr id="52" name="Line 49"/>
        <xdr:cNvSpPr>
          <a:spLocks/>
        </xdr:cNvSpPr>
      </xdr:nvSpPr>
      <xdr:spPr>
        <a:xfrm>
          <a:off x="3609975" y="3762375"/>
          <a:ext cx="11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27</xdr:row>
      <xdr:rowOff>123825</xdr:rowOff>
    </xdr:from>
    <xdr:to>
      <xdr:col>4</xdr:col>
      <xdr:colOff>28575</xdr:colOff>
      <xdr:row>27</xdr:row>
      <xdr:rowOff>123825</xdr:rowOff>
    </xdr:to>
    <xdr:sp>
      <xdr:nvSpPr>
        <xdr:cNvPr id="53" name="Line 50"/>
        <xdr:cNvSpPr>
          <a:spLocks/>
        </xdr:cNvSpPr>
      </xdr:nvSpPr>
      <xdr:spPr>
        <a:xfrm>
          <a:off x="3362325" y="5295900"/>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1190625</xdr:colOff>
      <xdr:row>28</xdr:row>
      <xdr:rowOff>104775</xdr:rowOff>
    </xdr:from>
    <xdr:to>
      <xdr:col>4</xdr:col>
      <xdr:colOff>19050</xdr:colOff>
      <xdr:row>28</xdr:row>
      <xdr:rowOff>104775</xdr:rowOff>
    </xdr:to>
    <xdr:sp>
      <xdr:nvSpPr>
        <xdr:cNvPr id="54" name="Line 51"/>
        <xdr:cNvSpPr>
          <a:spLocks/>
        </xdr:cNvSpPr>
      </xdr:nvSpPr>
      <xdr:spPr>
        <a:xfrm flipV="1">
          <a:off x="3533775" y="5467350"/>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1181100</xdr:colOff>
      <xdr:row>29</xdr:row>
      <xdr:rowOff>114300</xdr:rowOff>
    </xdr:from>
    <xdr:to>
      <xdr:col>4</xdr:col>
      <xdr:colOff>9525</xdr:colOff>
      <xdr:row>29</xdr:row>
      <xdr:rowOff>114300</xdr:rowOff>
    </xdr:to>
    <xdr:sp>
      <xdr:nvSpPr>
        <xdr:cNvPr id="55" name="Line 52"/>
        <xdr:cNvSpPr>
          <a:spLocks/>
        </xdr:cNvSpPr>
      </xdr:nvSpPr>
      <xdr:spPr>
        <a:xfrm flipV="1">
          <a:off x="3524250" y="56673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1181100</xdr:colOff>
      <xdr:row>27</xdr:row>
      <xdr:rowOff>133350</xdr:rowOff>
    </xdr:from>
    <xdr:to>
      <xdr:col>3</xdr:col>
      <xdr:colOff>1190625</xdr:colOff>
      <xdr:row>29</xdr:row>
      <xdr:rowOff>133350</xdr:rowOff>
    </xdr:to>
    <xdr:sp>
      <xdr:nvSpPr>
        <xdr:cNvPr id="56" name="Line 53"/>
        <xdr:cNvSpPr>
          <a:spLocks/>
        </xdr:cNvSpPr>
      </xdr:nvSpPr>
      <xdr:spPr>
        <a:xfrm flipH="1">
          <a:off x="3524250" y="5305425"/>
          <a:ext cx="952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1133475</xdr:colOff>
      <xdr:row>34</xdr:row>
      <xdr:rowOff>123825</xdr:rowOff>
    </xdr:from>
    <xdr:to>
      <xdr:col>3</xdr:col>
      <xdr:colOff>1133475</xdr:colOff>
      <xdr:row>40</xdr:row>
      <xdr:rowOff>142875</xdr:rowOff>
    </xdr:to>
    <xdr:sp>
      <xdr:nvSpPr>
        <xdr:cNvPr id="57" name="Line 54"/>
        <xdr:cNvSpPr>
          <a:spLocks/>
        </xdr:cNvSpPr>
      </xdr:nvSpPr>
      <xdr:spPr>
        <a:xfrm>
          <a:off x="3476625" y="6600825"/>
          <a:ext cx="0" cy="116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1200150</xdr:colOff>
      <xdr:row>31</xdr:row>
      <xdr:rowOff>114300</xdr:rowOff>
    </xdr:from>
    <xdr:to>
      <xdr:col>3</xdr:col>
      <xdr:colOff>9525</xdr:colOff>
      <xdr:row>31</xdr:row>
      <xdr:rowOff>114300</xdr:rowOff>
    </xdr:to>
    <xdr:sp>
      <xdr:nvSpPr>
        <xdr:cNvPr id="58" name="Line 55"/>
        <xdr:cNvSpPr>
          <a:spLocks/>
        </xdr:cNvSpPr>
      </xdr:nvSpPr>
      <xdr:spPr>
        <a:xfrm>
          <a:off x="2343150" y="6048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1371600</xdr:colOff>
      <xdr:row>30</xdr:row>
      <xdr:rowOff>104775</xdr:rowOff>
    </xdr:from>
    <xdr:to>
      <xdr:col>4</xdr:col>
      <xdr:colOff>0</xdr:colOff>
      <xdr:row>30</xdr:row>
      <xdr:rowOff>104775</xdr:rowOff>
    </xdr:to>
    <xdr:sp>
      <xdr:nvSpPr>
        <xdr:cNvPr id="59" name="Line 56"/>
        <xdr:cNvSpPr>
          <a:spLocks/>
        </xdr:cNvSpPr>
      </xdr:nvSpPr>
      <xdr:spPr>
        <a:xfrm>
          <a:off x="3714750" y="584835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847725</xdr:colOff>
      <xdr:row>8</xdr:row>
      <xdr:rowOff>123825</xdr:rowOff>
    </xdr:from>
    <xdr:to>
      <xdr:col>2</xdr:col>
      <xdr:colOff>1104900</xdr:colOff>
      <xdr:row>8</xdr:row>
      <xdr:rowOff>123825</xdr:rowOff>
    </xdr:to>
    <xdr:sp>
      <xdr:nvSpPr>
        <xdr:cNvPr id="60" name="Line 57"/>
        <xdr:cNvSpPr>
          <a:spLocks/>
        </xdr:cNvSpPr>
      </xdr:nvSpPr>
      <xdr:spPr>
        <a:xfrm>
          <a:off x="1990725" y="1676400"/>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1266825</xdr:colOff>
      <xdr:row>20</xdr:row>
      <xdr:rowOff>104775</xdr:rowOff>
    </xdr:from>
    <xdr:to>
      <xdr:col>4</xdr:col>
      <xdr:colOff>0</xdr:colOff>
      <xdr:row>20</xdr:row>
      <xdr:rowOff>104775</xdr:rowOff>
    </xdr:to>
    <xdr:sp>
      <xdr:nvSpPr>
        <xdr:cNvPr id="61" name="Line 58"/>
        <xdr:cNvSpPr>
          <a:spLocks/>
        </xdr:cNvSpPr>
      </xdr:nvSpPr>
      <xdr:spPr>
        <a:xfrm>
          <a:off x="3609975" y="3943350"/>
          <a:ext cx="11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1266825</xdr:colOff>
      <xdr:row>21</xdr:row>
      <xdr:rowOff>104775</xdr:rowOff>
    </xdr:from>
    <xdr:to>
      <xdr:col>4</xdr:col>
      <xdr:colOff>0</xdr:colOff>
      <xdr:row>21</xdr:row>
      <xdr:rowOff>104775</xdr:rowOff>
    </xdr:to>
    <xdr:sp>
      <xdr:nvSpPr>
        <xdr:cNvPr id="62" name="Line 59"/>
        <xdr:cNvSpPr>
          <a:spLocks/>
        </xdr:cNvSpPr>
      </xdr:nvSpPr>
      <xdr:spPr>
        <a:xfrm>
          <a:off x="3609975" y="4133850"/>
          <a:ext cx="11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1276350</xdr:colOff>
      <xdr:row>22</xdr:row>
      <xdr:rowOff>114300</xdr:rowOff>
    </xdr:from>
    <xdr:to>
      <xdr:col>4</xdr:col>
      <xdr:colOff>9525</xdr:colOff>
      <xdr:row>22</xdr:row>
      <xdr:rowOff>114300</xdr:rowOff>
    </xdr:to>
    <xdr:sp>
      <xdr:nvSpPr>
        <xdr:cNvPr id="63" name="Line 60"/>
        <xdr:cNvSpPr>
          <a:spLocks/>
        </xdr:cNvSpPr>
      </xdr:nvSpPr>
      <xdr:spPr>
        <a:xfrm>
          <a:off x="3619500" y="4333875"/>
          <a:ext cx="11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1381125</xdr:colOff>
      <xdr:row>33</xdr:row>
      <xdr:rowOff>114300</xdr:rowOff>
    </xdr:from>
    <xdr:to>
      <xdr:col>4</xdr:col>
      <xdr:colOff>9525</xdr:colOff>
      <xdr:row>33</xdr:row>
      <xdr:rowOff>114300</xdr:rowOff>
    </xdr:to>
    <xdr:sp>
      <xdr:nvSpPr>
        <xdr:cNvPr id="64" name="Line 61"/>
        <xdr:cNvSpPr>
          <a:spLocks/>
        </xdr:cNvSpPr>
      </xdr:nvSpPr>
      <xdr:spPr>
        <a:xfrm>
          <a:off x="3724275" y="64103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1371600</xdr:colOff>
      <xdr:row>32</xdr:row>
      <xdr:rowOff>104775</xdr:rowOff>
    </xdr:from>
    <xdr:to>
      <xdr:col>4</xdr:col>
      <xdr:colOff>0</xdr:colOff>
      <xdr:row>32</xdr:row>
      <xdr:rowOff>104775</xdr:rowOff>
    </xdr:to>
    <xdr:sp>
      <xdr:nvSpPr>
        <xdr:cNvPr id="65" name="Line 62"/>
        <xdr:cNvSpPr>
          <a:spLocks/>
        </xdr:cNvSpPr>
      </xdr:nvSpPr>
      <xdr:spPr>
        <a:xfrm>
          <a:off x="3714750" y="62198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857250</xdr:colOff>
      <xdr:row>12</xdr:row>
      <xdr:rowOff>114300</xdr:rowOff>
    </xdr:from>
    <xdr:to>
      <xdr:col>3</xdr:col>
      <xdr:colOff>0</xdr:colOff>
      <xdr:row>12</xdr:row>
      <xdr:rowOff>114300</xdr:rowOff>
    </xdr:to>
    <xdr:sp>
      <xdr:nvSpPr>
        <xdr:cNvPr id="66" name="Line 63"/>
        <xdr:cNvSpPr>
          <a:spLocks/>
        </xdr:cNvSpPr>
      </xdr:nvSpPr>
      <xdr:spPr>
        <a:xfrm>
          <a:off x="2000250" y="24288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857250</xdr:colOff>
      <xdr:row>13</xdr:row>
      <xdr:rowOff>114300</xdr:rowOff>
    </xdr:from>
    <xdr:to>
      <xdr:col>3</xdr:col>
      <xdr:colOff>0</xdr:colOff>
      <xdr:row>13</xdr:row>
      <xdr:rowOff>114300</xdr:rowOff>
    </xdr:to>
    <xdr:sp>
      <xdr:nvSpPr>
        <xdr:cNvPr id="67" name="Line 64"/>
        <xdr:cNvSpPr>
          <a:spLocks/>
        </xdr:cNvSpPr>
      </xdr:nvSpPr>
      <xdr:spPr>
        <a:xfrm>
          <a:off x="2000250" y="26193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866775</xdr:colOff>
      <xdr:row>14</xdr:row>
      <xdr:rowOff>95250</xdr:rowOff>
    </xdr:from>
    <xdr:to>
      <xdr:col>3</xdr:col>
      <xdr:colOff>9525</xdr:colOff>
      <xdr:row>14</xdr:row>
      <xdr:rowOff>95250</xdr:rowOff>
    </xdr:to>
    <xdr:sp>
      <xdr:nvSpPr>
        <xdr:cNvPr id="68" name="Line 65"/>
        <xdr:cNvSpPr>
          <a:spLocks/>
        </xdr:cNvSpPr>
      </xdr:nvSpPr>
      <xdr:spPr>
        <a:xfrm>
          <a:off x="2009775" y="279082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866775</xdr:colOff>
      <xdr:row>15</xdr:row>
      <xdr:rowOff>114300</xdr:rowOff>
    </xdr:from>
    <xdr:to>
      <xdr:col>3</xdr:col>
      <xdr:colOff>9525</xdr:colOff>
      <xdr:row>15</xdr:row>
      <xdr:rowOff>114300</xdr:rowOff>
    </xdr:to>
    <xdr:sp>
      <xdr:nvSpPr>
        <xdr:cNvPr id="69" name="Line 66"/>
        <xdr:cNvSpPr>
          <a:spLocks/>
        </xdr:cNvSpPr>
      </xdr:nvSpPr>
      <xdr:spPr>
        <a:xfrm>
          <a:off x="2009775" y="30003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876300</xdr:colOff>
      <xdr:row>16</xdr:row>
      <xdr:rowOff>104775</xdr:rowOff>
    </xdr:from>
    <xdr:to>
      <xdr:col>3</xdr:col>
      <xdr:colOff>19050</xdr:colOff>
      <xdr:row>16</xdr:row>
      <xdr:rowOff>104775</xdr:rowOff>
    </xdr:to>
    <xdr:sp>
      <xdr:nvSpPr>
        <xdr:cNvPr id="70" name="Line 67"/>
        <xdr:cNvSpPr>
          <a:spLocks/>
        </xdr:cNvSpPr>
      </xdr:nvSpPr>
      <xdr:spPr>
        <a:xfrm>
          <a:off x="2019300" y="31813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866775</xdr:colOff>
      <xdr:row>25</xdr:row>
      <xdr:rowOff>95250</xdr:rowOff>
    </xdr:from>
    <xdr:to>
      <xdr:col>2</xdr:col>
      <xdr:colOff>1190625</xdr:colOff>
      <xdr:row>25</xdr:row>
      <xdr:rowOff>95250</xdr:rowOff>
    </xdr:to>
    <xdr:sp>
      <xdr:nvSpPr>
        <xdr:cNvPr id="71" name="Line 68"/>
        <xdr:cNvSpPr>
          <a:spLocks/>
        </xdr:cNvSpPr>
      </xdr:nvSpPr>
      <xdr:spPr>
        <a:xfrm>
          <a:off x="2009775" y="488632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857250</xdr:colOff>
      <xdr:row>30</xdr:row>
      <xdr:rowOff>114300</xdr:rowOff>
    </xdr:from>
    <xdr:to>
      <xdr:col>2</xdr:col>
      <xdr:colOff>1181100</xdr:colOff>
      <xdr:row>30</xdr:row>
      <xdr:rowOff>114300</xdr:rowOff>
    </xdr:to>
    <xdr:sp>
      <xdr:nvSpPr>
        <xdr:cNvPr id="72" name="Line 69"/>
        <xdr:cNvSpPr>
          <a:spLocks/>
        </xdr:cNvSpPr>
      </xdr:nvSpPr>
      <xdr:spPr>
        <a:xfrm>
          <a:off x="2000250" y="585787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857250</xdr:colOff>
      <xdr:row>31</xdr:row>
      <xdr:rowOff>104775</xdr:rowOff>
    </xdr:from>
    <xdr:to>
      <xdr:col>2</xdr:col>
      <xdr:colOff>1181100</xdr:colOff>
      <xdr:row>31</xdr:row>
      <xdr:rowOff>104775</xdr:rowOff>
    </xdr:to>
    <xdr:sp>
      <xdr:nvSpPr>
        <xdr:cNvPr id="73" name="Line 70"/>
        <xdr:cNvSpPr>
          <a:spLocks/>
        </xdr:cNvSpPr>
      </xdr:nvSpPr>
      <xdr:spPr>
        <a:xfrm>
          <a:off x="2000250" y="60388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857250</xdr:colOff>
      <xdr:row>32</xdr:row>
      <xdr:rowOff>95250</xdr:rowOff>
    </xdr:from>
    <xdr:to>
      <xdr:col>2</xdr:col>
      <xdr:colOff>1181100</xdr:colOff>
      <xdr:row>32</xdr:row>
      <xdr:rowOff>95250</xdr:rowOff>
    </xdr:to>
    <xdr:sp>
      <xdr:nvSpPr>
        <xdr:cNvPr id="74" name="Line 71"/>
        <xdr:cNvSpPr>
          <a:spLocks/>
        </xdr:cNvSpPr>
      </xdr:nvSpPr>
      <xdr:spPr>
        <a:xfrm>
          <a:off x="2000250" y="62103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847725</xdr:colOff>
      <xdr:row>33</xdr:row>
      <xdr:rowOff>95250</xdr:rowOff>
    </xdr:from>
    <xdr:to>
      <xdr:col>2</xdr:col>
      <xdr:colOff>1171575</xdr:colOff>
      <xdr:row>33</xdr:row>
      <xdr:rowOff>95250</xdr:rowOff>
    </xdr:to>
    <xdr:sp>
      <xdr:nvSpPr>
        <xdr:cNvPr id="75" name="Line 72"/>
        <xdr:cNvSpPr>
          <a:spLocks/>
        </xdr:cNvSpPr>
      </xdr:nvSpPr>
      <xdr:spPr>
        <a:xfrm>
          <a:off x="1990725" y="639127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600075</xdr:colOff>
      <xdr:row>34</xdr:row>
      <xdr:rowOff>104775</xdr:rowOff>
    </xdr:from>
    <xdr:to>
      <xdr:col>3</xdr:col>
      <xdr:colOff>19050</xdr:colOff>
      <xdr:row>34</xdr:row>
      <xdr:rowOff>104775</xdr:rowOff>
    </xdr:to>
    <xdr:sp>
      <xdr:nvSpPr>
        <xdr:cNvPr id="76" name="Line 73"/>
        <xdr:cNvSpPr>
          <a:spLocks/>
        </xdr:cNvSpPr>
      </xdr:nvSpPr>
      <xdr:spPr>
        <a:xfrm>
          <a:off x="1743075" y="6581775"/>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1143000</xdr:colOff>
      <xdr:row>35</xdr:row>
      <xdr:rowOff>114300</xdr:rowOff>
    </xdr:from>
    <xdr:to>
      <xdr:col>3</xdr:col>
      <xdr:colOff>1352550</xdr:colOff>
      <xdr:row>35</xdr:row>
      <xdr:rowOff>114300</xdr:rowOff>
    </xdr:to>
    <xdr:sp>
      <xdr:nvSpPr>
        <xdr:cNvPr id="77" name="Line 74"/>
        <xdr:cNvSpPr>
          <a:spLocks/>
        </xdr:cNvSpPr>
      </xdr:nvSpPr>
      <xdr:spPr>
        <a:xfrm flipV="1">
          <a:off x="3486150" y="6781800"/>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1133475</xdr:colOff>
      <xdr:row>36</xdr:row>
      <xdr:rowOff>114300</xdr:rowOff>
    </xdr:from>
    <xdr:to>
      <xdr:col>3</xdr:col>
      <xdr:colOff>1343025</xdr:colOff>
      <xdr:row>36</xdr:row>
      <xdr:rowOff>114300</xdr:rowOff>
    </xdr:to>
    <xdr:sp>
      <xdr:nvSpPr>
        <xdr:cNvPr id="78" name="Line 75"/>
        <xdr:cNvSpPr>
          <a:spLocks/>
        </xdr:cNvSpPr>
      </xdr:nvSpPr>
      <xdr:spPr>
        <a:xfrm flipV="1">
          <a:off x="3476625" y="6972300"/>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1143000</xdr:colOff>
      <xdr:row>37</xdr:row>
      <xdr:rowOff>104775</xdr:rowOff>
    </xdr:from>
    <xdr:to>
      <xdr:col>3</xdr:col>
      <xdr:colOff>1352550</xdr:colOff>
      <xdr:row>37</xdr:row>
      <xdr:rowOff>104775</xdr:rowOff>
    </xdr:to>
    <xdr:sp>
      <xdr:nvSpPr>
        <xdr:cNvPr id="79" name="Line 76"/>
        <xdr:cNvSpPr>
          <a:spLocks/>
        </xdr:cNvSpPr>
      </xdr:nvSpPr>
      <xdr:spPr>
        <a:xfrm flipV="1">
          <a:off x="3486150" y="71532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1143000</xdr:colOff>
      <xdr:row>38</xdr:row>
      <xdr:rowOff>104775</xdr:rowOff>
    </xdr:from>
    <xdr:to>
      <xdr:col>3</xdr:col>
      <xdr:colOff>1352550</xdr:colOff>
      <xdr:row>38</xdr:row>
      <xdr:rowOff>104775</xdr:rowOff>
    </xdr:to>
    <xdr:sp>
      <xdr:nvSpPr>
        <xdr:cNvPr id="80" name="Line 77"/>
        <xdr:cNvSpPr>
          <a:spLocks/>
        </xdr:cNvSpPr>
      </xdr:nvSpPr>
      <xdr:spPr>
        <a:xfrm flipV="1">
          <a:off x="3486150" y="73437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1143000</xdr:colOff>
      <xdr:row>39</xdr:row>
      <xdr:rowOff>104775</xdr:rowOff>
    </xdr:from>
    <xdr:to>
      <xdr:col>3</xdr:col>
      <xdr:colOff>1352550</xdr:colOff>
      <xdr:row>39</xdr:row>
      <xdr:rowOff>104775</xdr:rowOff>
    </xdr:to>
    <xdr:sp>
      <xdr:nvSpPr>
        <xdr:cNvPr id="81" name="Line 78"/>
        <xdr:cNvSpPr>
          <a:spLocks/>
        </xdr:cNvSpPr>
      </xdr:nvSpPr>
      <xdr:spPr>
        <a:xfrm flipV="1">
          <a:off x="3486150" y="75342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1143000</xdr:colOff>
      <xdr:row>40</xdr:row>
      <xdr:rowOff>142875</xdr:rowOff>
    </xdr:from>
    <xdr:to>
      <xdr:col>3</xdr:col>
      <xdr:colOff>1352550</xdr:colOff>
      <xdr:row>40</xdr:row>
      <xdr:rowOff>142875</xdr:rowOff>
    </xdr:to>
    <xdr:sp>
      <xdr:nvSpPr>
        <xdr:cNvPr id="82" name="Line 79"/>
        <xdr:cNvSpPr>
          <a:spLocks/>
        </xdr:cNvSpPr>
      </xdr:nvSpPr>
      <xdr:spPr>
        <a:xfrm flipV="1">
          <a:off x="3486150" y="77628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1123950</xdr:colOff>
      <xdr:row>41</xdr:row>
      <xdr:rowOff>114300</xdr:rowOff>
    </xdr:from>
    <xdr:to>
      <xdr:col>3</xdr:col>
      <xdr:colOff>1133475</xdr:colOff>
      <xdr:row>42</xdr:row>
      <xdr:rowOff>85725</xdr:rowOff>
    </xdr:to>
    <xdr:sp>
      <xdr:nvSpPr>
        <xdr:cNvPr id="83" name="Line 80"/>
        <xdr:cNvSpPr>
          <a:spLocks/>
        </xdr:cNvSpPr>
      </xdr:nvSpPr>
      <xdr:spPr>
        <a:xfrm flipH="1">
          <a:off x="3467100" y="79248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885825</xdr:colOff>
      <xdr:row>46</xdr:row>
      <xdr:rowOff>85725</xdr:rowOff>
    </xdr:from>
    <xdr:to>
      <xdr:col>3</xdr:col>
      <xdr:colOff>9525</xdr:colOff>
      <xdr:row>46</xdr:row>
      <xdr:rowOff>85725</xdr:rowOff>
    </xdr:to>
    <xdr:sp>
      <xdr:nvSpPr>
        <xdr:cNvPr id="84" name="Line 81"/>
        <xdr:cNvSpPr>
          <a:spLocks/>
        </xdr:cNvSpPr>
      </xdr:nvSpPr>
      <xdr:spPr>
        <a:xfrm>
          <a:off x="2028825" y="884872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514350</xdr:colOff>
      <xdr:row>47</xdr:row>
      <xdr:rowOff>114300</xdr:rowOff>
    </xdr:from>
    <xdr:to>
      <xdr:col>4</xdr:col>
      <xdr:colOff>28575</xdr:colOff>
      <xdr:row>47</xdr:row>
      <xdr:rowOff>114300</xdr:rowOff>
    </xdr:to>
    <xdr:sp>
      <xdr:nvSpPr>
        <xdr:cNvPr id="85" name="Line 82"/>
        <xdr:cNvSpPr>
          <a:spLocks/>
        </xdr:cNvSpPr>
      </xdr:nvSpPr>
      <xdr:spPr>
        <a:xfrm>
          <a:off x="2857500" y="9067800"/>
          <a:ext cx="89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590550</xdr:colOff>
      <xdr:row>47</xdr:row>
      <xdr:rowOff>104775</xdr:rowOff>
    </xdr:from>
    <xdr:to>
      <xdr:col>3</xdr:col>
      <xdr:colOff>9525</xdr:colOff>
      <xdr:row>47</xdr:row>
      <xdr:rowOff>104775</xdr:rowOff>
    </xdr:to>
    <xdr:sp>
      <xdr:nvSpPr>
        <xdr:cNvPr id="86" name="Line 83"/>
        <xdr:cNvSpPr>
          <a:spLocks/>
        </xdr:cNvSpPr>
      </xdr:nvSpPr>
      <xdr:spPr>
        <a:xfrm>
          <a:off x="1733550" y="9058275"/>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1171575</xdr:colOff>
      <xdr:row>48</xdr:row>
      <xdr:rowOff>114300</xdr:rowOff>
    </xdr:from>
    <xdr:to>
      <xdr:col>4</xdr:col>
      <xdr:colOff>0</xdr:colOff>
      <xdr:row>48</xdr:row>
      <xdr:rowOff>114300</xdr:rowOff>
    </xdr:to>
    <xdr:sp>
      <xdr:nvSpPr>
        <xdr:cNvPr id="87" name="Line 84"/>
        <xdr:cNvSpPr>
          <a:spLocks/>
        </xdr:cNvSpPr>
      </xdr:nvSpPr>
      <xdr:spPr>
        <a:xfrm flipV="1">
          <a:off x="3514725" y="9258300"/>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885825</xdr:colOff>
      <xdr:row>47</xdr:row>
      <xdr:rowOff>114300</xdr:rowOff>
    </xdr:from>
    <xdr:to>
      <xdr:col>2</xdr:col>
      <xdr:colOff>885825</xdr:colOff>
      <xdr:row>50</xdr:row>
      <xdr:rowOff>85725</xdr:rowOff>
    </xdr:to>
    <xdr:sp>
      <xdr:nvSpPr>
        <xdr:cNvPr id="88" name="Line 85"/>
        <xdr:cNvSpPr>
          <a:spLocks/>
        </xdr:cNvSpPr>
      </xdr:nvSpPr>
      <xdr:spPr>
        <a:xfrm flipH="1">
          <a:off x="2028825" y="9067800"/>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895350</xdr:colOff>
      <xdr:row>50</xdr:row>
      <xdr:rowOff>85725</xdr:rowOff>
    </xdr:from>
    <xdr:to>
      <xdr:col>3</xdr:col>
      <xdr:colOff>19050</xdr:colOff>
      <xdr:row>50</xdr:row>
      <xdr:rowOff>85725</xdr:rowOff>
    </xdr:to>
    <xdr:sp>
      <xdr:nvSpPr>
        <xdr:cNvPr id="89" name="Line 86"/>
        <xdr:cNvSpPr>
          <a:spLocks/>
        </xdr:cNvSpPr>
      </xdr:nvSpPr>
      <xdr:spPr>
        <a:xfrm>
          <a:off x="2038350" y="961072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895350</xdr:colOff>
      <xdr:row>49</xdr:row>
      <xdr:rowOff>104775</xdr:rowOff>
    </xdr:from>
    <xdr:to>
      <xdr:col>3</xdr:col>
      <xdr:colOff>19050</xdr:colOff>
      <xdr:row>49</xdr:row>
      <xdr:rowOff>104775</xdr:rowOff>
    </xdr:to>
    <xdr:sp>
      <xdr:nvSpPr>
        <xdr:cNvPr id="90" name="Line 87"/>
        <xdr:cNvSpPr>
          <a:spLocks/>
        </xdr:cNvSpPr>
      </xdr:nvSpPr>
      <xdr:spPr>
        <a:xfrm>
          <a:off x="2038350" y="943927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1162050</xdr:colOff>
      <xdr:row>47</xdr:row>
      <xdr:rowOff>152400</xdr:rowOff>
    </xdr:from>
    <xdr:to>
      <xdr:col>3</xdr:col>
      <xdr:colOff>1171575</xdr:colOff>
      <xdr:row>48</xdr:row>
      <xdr:rowOff>123825</xdr:rowOff>
    </xdr:to>
    <xdr:sp>
      <xdr:nvSpPr>
        <xdr:cNvPr id="91" name="Line 88"/>
        <xdr:cNvSpPr>
          <a:spLocks/>
        </xdr:cNvSpPr>
      </xdr:nvSpPr>
      <xdr:spPr>
        <a:xfrm flipH="1">
          <a:off x="3505200" y="9105900"/>
          <a:ext cx="9525"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590550</xdr:colOff>
      <xdr:row>51</xdr:row>
      <xdr:rowOff>104775</xdr:rowOff>
    </xdr:from>
    <xdr:to>
      <xdr:col>3</xdr:col>
      <xdr:colOff>9525</xdr:colOff>
      <xdr:row>51</xdr:row>
      <xdr:rowOff>104775</xdr:rowOff>
    </xdr:to>
    <xdr:sp>
      <xdr:nvSpPr>
        <xdr:cNvPr id="92" name="Line 89"/>
        <xdr:cNvSpPr>
          <a:spLocks/>
        </xdr:cNvSpPr>
      </xdr:nvSpPr>
      <xdr:spPr>
        <a:xfrm>
          <a:off x="1733550" y="9820275"/>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885825</xdr:colOff>
      <xdr:row>51</xdr:row>
      <xdr:rowOff>114300</xdr:rowOff>
    </xdr:from>
    <xdr:to>
      <xdr:col>2</xdr:col>
      <xdr:colOff>885825</xdr:colOff>
      <xdr:row>53</xdr:row>
      <xdr:rowOff>104775</xdr:rowOff>
    </xdr:to>
    <xdr:sp>
      <xdr:nvSpPr>
        <xdr:cNvPr id="93" name="Line 90"/>
        <xdr:cNvSpPr>
          <a:spLocks/>
        </xdr:cNvSpPr>
      </xdr:nvSpPr>
      <xdr:spPr>
        <a:xfrm flipH="1">
          <a:off x="2028825" y="9829800"/>
          <a:ext cx="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885825</xdr:colOff>
      <xdr:row>52</xdr:row>
      <xdr:rowOff>114300</xdr:rowOff>
    </xdr:from>
    <xdr:to>
      <xdr:col>3</xdr:col>
      <xdr:colOff>9525</xdr:colOff>
      <xdr:row>52</xdr:row>
      <xdr:rowOff>114300</xdr:rowOff>
    </xdr:to>
    <xdr:sp>
      <xdr:nvSpPr>
        <xdr:cNvPr id="94" name="Line 91"/>
        <xdr:cNvSpPr>
          <a:spLocks/>
        </xdr:cNvSpPr>
      </xdr:nvSpPr>
      <xdr:spPr>
        <a:xfrm>
          <a:off x="2028825" y="100203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895350</xdr:colOff>
      <xdr:row>53</xdr:row>
      <xdr:rowOff>114300</xdr:rowOff>
    </xdr:from>
    <xdr:to>
      <xdr:col>3</xdr:col>
      <xdr:colOff>19050</xdr:colOff>
      <xdr:row>53</xdr:row>
      <xdr:rowOff>114300</xdr:rowOff>
    </xdr:to>
    <xdr:sp>
      <xdr:nvSpPr>
        <xdr:cNvPr id="95" name="Line 92"/>
        <xdr:cNvSpPr>
          <a:spLocks/>
        </xdr:cNvSpPr>
      </xdr:nvSpPr>
      <xdr:spPr>
        <a:xfrm>
          <a:off x="2038350" y="102108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200025</xdr:colOff>
      <xdr:row>19</xdr:row>
      <xdr:rowOff>95250</xdr:rowOff>
    </xdr:from>
    <xdr:to>
      <xdr:col>7</xdr:col>
      <xdr:colOff>962025</xdr:colOff>
      <xdr:row>19</xdr:row>
      <xdr:rowOff>95250</xdr:rowOff>
    </xdr:to>
    <xdr:sp>
      <xdr:nvSpPr>
        <xdr:cNvPr id="96" name="Line 93"/>
        <xdr:cNvSpPr>
          <a:spLocks/>
        </xdr:cNvSpPr>
      </xdr:nvSpPr>
      <xdr:spPr>
        <a:xfrm>
          <a:off x="6238875" y="3743325"/>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23</xdr:row>
      <xdr:rowOff>133350</xdr:rowOff>
    </xdr:from>
    <xdr:to>
      <xdr:col>7</xdr:col>
      <xdr:colOff>942975</xdr:colOff>
      <xdr:row>23</xdr:row>
      <xdr:rowOff>133350</xdr:rowOff>
    </xdr:to>
    <xdr:sp>
      <xdr:nvSpPr>
        <xdr:cNvPr id="97" name="Line 94"/>
        <xdr:cNvSpPr>
          <a:spLocks/>
        </xdr:cNvSpPr>
      </xdr:nvSpPr>
      <xdr:spPr>
        <a:xfrm>
          <a:off x="6591300" y="454342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40</xdr:row>
      <xdr:rowOff>0</xdr:rowOff>
    </xdr:from>
    <xdr:ext cx="76200" cy="238125"/>
    <xdr:sp fLocksText="0">
      <xdr:nvSpPr>
        <xdr:cNvPr id="1" name="TextBox 1"/>
        <xdr:cNvSpPr txBox="1">
          <a:spLocks noChangeArrowheads="1"/>
        </xdr:cNvSpPr>
      </xdr:nvSpPr>
      <xdr:spPr>
        <a:xfrm>
          <a:off x="3276600" y="91440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9.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0.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1.vml"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2.v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3.vml"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14.vml"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5.vml"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6.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7.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8.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19.vml"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20.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21.vml"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22.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23.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4.vml"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25.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6.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27.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28.vml" /></Relationships>
</file>

<file path=xl/worksheets/_rels/sheet64.xml.rels><?xml version="1.0" encoding="utf-8" standalone="yes"?><Relationships xmlns="http://schemas.openxmlformats.org/package/2006/relationships"><Relationship Id="rId1" Type="http://schemas.openxmlformats.org/officeDocument/2006/relationships/comments" Target="../comments64.xml" /><Relationship Id="rId2" Type="http://schemas.openxmlformats.org/officeDocument/2006/relationships/vmlDrawing" Target="../drawings/vmlDrawing29.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0.vml"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31.vml" /></Relationships>
</file>

<file path=xl/worksheets/_rels/sheet68.xml.rels><?xml version="1.0" encoding="utf-8" standalone="yes"?><Relationships xmlns="http://schemas.openxmlformats.org/package/2006/relationships"><Relationship Id="rId1" Type="http://schemas.openxmlformats.org/officeDocument/2006/relationships/comments" Target="../comments68.xml" /><Relationship Id="rId2" Type="http://schemas.openxmlformats.org/officeDocument/2006/relationships/vmlDrawing" Target="../drawings/vmlDrawing3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33.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34.vml" /></Relationships>
</file>

<file path=xl/worksheets/_rels/sheet76.xml.rels><?xml version="1.0" encoding="utf-8" standalone="yes"?><Relationships xmlns="http://schemas.openxmlformats.org/package/2006/relationships"><Relationship Id="rId1" Type="http://schemas.openxmlformats.org/officeDocument/2006/relationships/comments" Target="../comments76.xml" /><Relationship Id="rId2" Type="http://schemas.openxmlformats.org/officeDocument/2006/relationships/vmlDrawing" Target="../drawings/vmlDrawing35.vml" /></Relationships>
</file>

<file path=xl/worksheets/_rels/sheet80.xml.rels><?xml version="1.0" encoding="utf-8" standalone="yes"?><Relationships xmlns="http://schemas.openxmlformats.org/package/2006/relationships"><Relationship Id="rId1" Type="http://schemas.openxmlformats.org/officeDocument/2006/relationships/comments" Target="../comments80.xml" /><Relationship Id="rId2" Type="http://schemas.openxmlformats.org/officeDocument/2006/relationships/vmlDrawing" Target="../drawings/vmlDrawing36.vml" /></Relationships>
</file>

<file path=xl/worksheets/_rels/sheet82.xml.rels><?xml version="1.0" encoding="utf-8" standalone="yes"?><Relationships xmlns="http://schemas.openxmlformats.org/package/2006/relationships"><Relationship Id="rId1" Type="http://schemas.openxmlformats.org/officeDocument/2006/relationships/comments" Target="../comments82.xml" /><Relationship Id="rId2" Type="http://schemas.openxmlformats.org/officeDocument/2006/relationships/vmlDrawing" Target="../drawings/vmlDrawing3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10"/>
    <pageSetUpPr fitToPage="1"/>
  </sheetPr>
  <dimension ref="A1:K29"/>
  <sheetViews>
    <sheetView workbookViewId="0" topLeftCell="A1">
      <selection activeCell="K16" sqref="K16"/>
    </sheetView>
  </sheetViews>
  <sheetFormatPr defaultColWidth="8.75390625" defaultRowHeight="15.75" customHeight="1" outlineLevelCol="1"/>
  <cols>
    <col min="1" max="1" width="4.75390625" style="13" customWidth="1"/>
    <col min="2" max="2" width="18.625" style="13" customWidth="1"/>
    <col min="3" max="3" width="20.125" style="13" customWidth="1"/>
    <col min="4" max="4" width="6.75390625" style="13" hidden="1" customWidth="1"/>
    <col min="5" max="5" width="13.00390625" style="13" hidden="1" customWidth="1"/>
    <col min="6" max="6" width="13.50390625" style="13" hidden="1" customWidth="1"/>
    <col min="7" max="7" width="15.625" style="13" hidden="1" customWidth="1" outlineLevel="1"/>
    <col min="8" max="8" width="14.50390625" style="13" customWidth="1" collapsed="1"/>
    <col min="9" max="9" width="15.625" style="13" hidden="1" customWidth="1"/>
    <col min="10" max="10" width="15.00390625" style="13" customWidth="1"/>
    <col min="11" max="11" width="12.125" style="13" customWidth="1"/>
    <col min="12" max="32" width="9.00390625" style="13" bestFit="1" customWidth="1"/>
    <col min="33" max="16384" width="8.75390625" style="13" customWidth="1"/>
  </cols>
  <sheetData>
    <row r="1" spans="1:11" ht="15">
      <c r="A1" s="74" t="s">
        <v>98</v>
      </c>
      <c r="B1" s="15" t="s">
        <v>223</v>
      </c>
      <c r="C1" s="16"/>
      <c r="D1" s="16"/>
      <c r="E1" s="16"/>
      <c r="F1" s="16"/>
      <c r="G1" s="16"/>
      <c r="H1" s="16"/>
      <c r="I1" s="16"/>
      <c r="J1" s="16"/>
      <c r="K1" s="16"/>
    </row>
    <row r="2" spans="1:11" s="11" customFormat="1" ht="30" customHeight="1">
      <c r="A2" s="17" t="s">
        <v>297</v>
      </c>
      <c r="B2" s="18"/>
      <c r="C2" s="18"/>
      <c r="D2" s="18"/>
      <c r="E2" s="18"/>
      <c r="F2" s="18"/>
      <c r="G2" s="18"/>
      <c r="H2" s="18"/>
      <c r="I2" s="18"/>
      <c r="J2" s="18"/>
      <c r="K2" s="18"/>
    </row>
    <row r="3" spans="1:11" ht="13.5" customHeight="1">
      <c r="A3" s="19" t="str">
        <f>'填表说明'!B9</f>
        <v>评估基准日：2016年12月31日</v>
      </c>
      <c r="B3" s="19"/>
      <c r="C3" s="19"/>
      <c r="D3" s="19"/>
      <c r="E3" s="19"/>
      <c r="F3" s="19"/>
      <c r="G3" s="19"/>
      <c r="H3" s="19"/>
      <c r="I3" s="19"/>
      <c r="J3" s="33"/>
      <c r="K3" s="33"/>
    </row>
    <row r="4" spans="1:11" ht="15.75" customHeight="1">
      <c r="A4" s="20" t="str">
        <f>'填表说明'!B11</f>
        <v>资产占有单位名称：黑龙江斯达特兽药有限公司</v>
      </c>
      <c r="K4" s="34" t="s">
        <v>100</v>
      </c>
    </row>
    <row r="5" spans="1:11" s="12" customFormat="1" ht="15.75" customHeight="1">
      <c r="A5" s="21" t="s">
        <v>173</v>
      </c>
      <c r="B5" s="21" t="s">
        <v>298</v>
      </c>
      <c r="C5" s="21" t="s">
        <v>299</v>
      </c>
      <c r="D5" s="21" t="s">
        <v>291</v>
      </c>
      <c r="E5" s="21" t="s">
        <v>292</v>
      </c>
      <c r="F5" s="21" t="s">
        <v>293</v>
      </c>
      <c r="G5" s="22" t="s">
        <v>205</v>
      </c>
      <c r="H5" s="45" t="s">
        <v>206</v>
      </c>
      <c r="I5" s="21" t="s">
        <v>207</v>
      </c>
      <c r="J5" s="21" t="s">
        <v>208</v>
      </c>
      <c r="K5" s="21" t="s">
        <v>228</v>
      </c>
    </row>
    <row r="6" spans="1:11" ht="15.75" customHeight="1">
      <c r="A6" s="24">
        <v>1</v>
      </c>
      <c r="B6" s="41"/>
      <c r="C6" s="80"/>
      <c r="D6" s="80"/>
      <c r="E6" s="28"/>
      <c r="F6" s="75"/>
      <c r="G6" s="27"/>
      <c r="H6" s="29">
        <v>9127.05</v>
      </c>
      <c r="I6" s="28"/>
      <c r="J6" s="28">
        <f>H6</f>
        <v>9127.05</v>
      </c>
      <c r="K6" s="28">
        <f>IF(H6=0,"",(J6-H6)/H6*100)</f>
        <v>0</v>
      </c>
    </row>
    <row r="7" spans="1:11" ht="15.75" customHeight="1">
      <c r="A7" s="24"/>
      <c r="B7" s="41"/>
      <c r="C7" s="80"/>
      <c r="D7" s="80"/>
      <c r="E7" s="28"/>
      <c r="F7" s="75"/>
      <c r="G7" s="27"/>
      <c r="H7" s="29"/>
      <c r="I7" s="28"/>
      <c r="J7" s="28">
        <f>H7</f>
        <v>0</v>
      </c>
      <c r="K7" s="28">
        <f>IF(H7=0,"",(J7-H7)/H7*100)</f>
      </c>
    </row>
    <row r="8" spans="1:11" ht="15.75" customHeight="1">
      <c r="A8" s="24"/>
      <c r="B8" s="25"/>
      <c r="C8" s="80"/>
      <c r="D8" s="80"/>
      <c r="E8" s="28"/>
      <c r="F8" s="75"/>
      <c r="G8" s="27"/>
      <c r="H8" s="29"/>
      <c r="I8" s="28"/>
      <c r="J8" s="28"/>
      <c r="K8" s="28">
        <f aca="true" t="shared" si="0" ref="K8:K25">IF(I8=0,"",(J8-I8)/I8*100)</f>
      </c>
    </row>
    <row r="9" spans="1:11" ht="15.75" customHeight="1">
      <c r="A9" s="24"/>
      <c r="B9" s="25"/>
      <c r="C9" s="80"/>
      <c r="D9" s="80"/>
      <c r="E9" s="28"/>
      <c r="F9" s="75"/>
      <c r="G9" s="27"/>
      <c r="H9" s="29"/>
      <c r="I9" s="28"/>
      <c r="J9" s="28"/>
      <c r="K9" s="28">
        <f t="shared" si="0"/>
      </c>
    </row>
    <row r="10" spans="1:11" ht="15.75" customHeight="1">
      <c r="A10" s="24"/>
      <c r="B10" s="25"/>
      <c r="C10" s="80"/>
      <c r="D10" s="80"/>
      <c r="E10" s="28"/>
      <c r="F10" s="75"/>
      <c r="G10" s="27"/>
      <c r="H10" s="29"/>
      <c r="I10" s="28"/>
      <c r="J10" s="28"/>
      <c r="K10" s="28">
        <f t="shared" si="0"/>
      </c>
    </row>
    <row r="11" spans="1:11" ht="15.75" customHeight="1">
      <c r="A11" s="24"/>
      <c r="B11" s="25"/>
      <c r="C11" s="80"/>
      <c r="D11" s="80"/>
      <c r="E11" s="28"/>
      <c r="F11" s="75"/>
      <c r="G11" s="27"/>
      <c r="H11" s="29"/>
      <c r="I11" s="28"/>
      <c r="J11" s="28"/>
      <c r="K11" s="28">
        <f t="shared" si="0"/>
      </c>
    </row>
    <row r="12" spans="1:11" ht="15.75" customHeight="1">
      <c r="A12" s="24"/>
      <c r="B12" s="25"/>
      <c r="C12" s="80"/>
      <c r="D12" s="80"/>
      <c r="E12" s="28"/>
      <c r="F12" s="75"/>
      <c r="G12" s="27"/>
      <c r="H12" s="29"/>
      <c r="I12" s="28"/>
      <c r="J12" s="28"/>
      <c r="K12" s="28">
        <f t="shared" si="0"/>
      </c>
    </row>
    <row r="13" spans="1:11" ht="15.75" customHeight="1">
      <c r="A13" s="24"/>
      <c r="B13" s="25"/>
      <c r="C13" s="80"/>
      <c r="D13" s="80"/>
      <c r="E13" s="28"/>
      <c r="F13" s="75"/>
      <c r="G13" s="27"/>
      <c r="H13" s="29"/>
      <c r="I13" s="28"/>
      <c r="J13" s="28"/>
      <c r="K13" s="28">
        <f t="shared" si="0"/>
      </c>
    </row>
    <row r="14" spans="1:11" ht="15.75" customHeight="1">
      <c r="A14" s="24"/>
      <c r="B14" s="25"/>
      <c r="C14" s="80"/>
      <c r="D14" s="80"/>
      <c r="E14" s="28"/>
      <c r="F14" s="75"/>
      <c r="G14" s="27"/>
      <c r="H14" s="29"/>
      <c r="I14" s="28"/>
      <c r="J14" s="28"/>
      <c r="K14" s="28">
        <f t="shared" si="0"/>
      </c>
    </row>
    <row r="15" spans="1:11" ht="15.75" customHeight="1">
      <c r="A15" s="24"/>
      <c r="B15" s="25"/>
      <c r="C15" s="80"/>
      <c r="D15" s="80"/>
      <c r="E15" s="28"/>
      <c r="F15" s="75"/>
      <c r="G15" s="27"/>
      <c r="H15" s="29"/>
      <c r="I15" s="28"/>
      <c r="J15" s="28"/>
      <c r="K15" s="28">
        <f t="shared" si="0"/>
      </c>
    </row>
    <row r="16" spans="1:11" ht="15.75" customHeight="1">
      <c r="A16" s="24"/>
      <c r="B16" s="25"/>
      <c r="C16" s="80"/>
      <c r="D16" s="80"/>
      <c r="E16" s="28"/>
      <c r="F16" s="75"/>
      <c r="G16" s="27"/>
      <c r="H16" s="29"/>
      <c r="I16" s="28"/>
      <c r="J16" s="28"/>
      <c r="K16" s="28">
        <f t="shared" si="0"/>
      </c>
    </row>
    <row r="17" spans="1:11" ht="15.75" customHeight="1">
      <c r="A17" s="24"/>
      <c r="B17" s="25"/>
      <c r="C17" s="80"/>
      <c r="D17" s="80"/>
      <c r="E17" s="28"/>
      <c r="F17" s="75"/>
      <c r="G17" s="27"/>
      <c r="H17" s="29"/>
      <c r="I17" s="28"/>
      <c r="J17" s="28"/>
      <c r="K17" s="28">
        <f t="shared" si="0"/>
      </c>
    </row>
    <row r="18" spans="1:11" ht="15.75" customHeight="1">
      <c r="A18" s="24"/>
      <c r="B18" s="25"/>
      <c r="C18" s="80"/>
      <c r="D18" s="80"/>
      <c r="E18" s="28"/>
      <c r="F18" s="75"/>
      <c r="G18" s="27"/>
      <c r="H18" s="29"/>
      <c r="I18" s="28"/>
      <c r="J18" s="28"/>
      <c r="K18" s="28">
        <f t="shared" si="0"/>
      </c>
    </row>
    <row r="19" spans="1:11" ht="15.75" customHeight="1">
      <c r="A19" s="24"/>
      <c r="B19" s="25"/>
      <c r="C19" s="80"/>
      <c r="D19" s="80"/>
      <c r="E19" s="28"/>
      <c r="F19" s="75"/>
      <c r="G19" s="27"/>
      <c r="H19" s="29"/>
      <c r="I19" s="28"/>
      <c r="J19" s="28"/>
      <c r="K19" s="28">
        <f t="shared" si="0"/>
      </c>
    </row>
    <row r="20" spans="1:11" ht="15.75" customHeight="1">
      <c r="A20" s="24"/>
      <c r="B20" s="25"/>
      <c r="C20" s="80"/>
      <c r="D20" s="80"/>
      <c r="E20" s="28"/>
      <c r="F20" s="75"/>
      <c r="G20" s="27"/>
      <c r="H20" s="29"/>
      <c r="I20" s="28"/>
      <c r="J20" s="28"/>
      <c r="K20" s="28">
        <f t="shared" si="0"/>
      </c>
    </row>
    <row r="21" spans="1:11" ht="15.75" customHeight="1">
      <c r="A21" s="24"/>
      <c r="B21" s="25"/>
      <c r="C21" s="80"/>
      <c r="D21" s="80"/>
      <c r="E21" s="28"/>
      <c r="F21" s="75"/>
      <c r="G21" s="27"/>
      <c r="H21" s="29"/>
      <c r="I21" s="28"/>
      <c r="J21" s="28"/>
      <c r="K21" s="28">
        <f t="shared" si="0"/>
      </c>
    </row>
    <row r="22" spans="1:11" ht="15.75" customHeight="1">
      <c r="A22" s="24"/>
      <c r="B22" s="25"/>
      <c r="C22" s="80"/>
      <c r="D22" s="80"/>
      <c r="E22" s="28"/>
      <c r="F22" s="75"/>
      <c r="G22" s="27"/>
      <c r="H22" s="29"/>
      <c r="I22" s="28"/>
      <c r="J22" s="28"/>
      <c r="K22" s="28">
        <f t="shared" si="0"/>
      </c>
    </row>
    <row r="23" spans="1:11" ht="15.75" customHeight="1">
      <c r="A23" s="24"/>
      <c r="B23" s="25"/>
      <c r="C23" s="80"/>
      <c r="D23" s="80"/>
      <c r="E23" s="28"/>
      <c r="F23" s="75"/>
      <c r="G23" s="27"/>
      <c r="H23" s="29"/>
      <c r="I23" s="28"/>
      <c r="J23" s="28"/>
      <c r="K23" s="28">
        <f t="shared" si="0"/>
      </c>
    </row>
    <row r="24" spans="1:11" ht="15.75" customHeight="1">
      <c r="A24" s="24"/>
      <c r="B24" s="25"/>
      <c r="C24" s="80"/>
      <c r="D24" s="80"/>
      <c r="E24" s="28"/>
      <c r="F24" s="75"/>
      <c r="G24" s="27"/>
      <c r="H24" s="29"/>
      <c r="I24" s="28"/>
      <c r="J24" s="28"/>
      <c r="K24" s="28">
        <f t="shared" si="0"/>
      </c>
    </row>
    <row r="25" spans="1:11" ht="15.75" customHeight="1">
      <c r="A25" s="24"/>
      <c r="B25" s="25"/>
      <c r="C25" s="80"/>
      <c r="D25" s="80"/>
      <c r="E25" s="28"/>
      <c r="F25" s="75"/>
      <c r="G25" s="27"/>
      <c r="H25" s="29"/>
      <c r="I25" s="28"/>
      <c r="J25" s="28"/>
      <c r="K25" s="28">
        <f t="shared" si="0"/>
      </c>
    </row>
    <row r="26" spans="1:11" ht="15.75" customHeight="1">
      <c r="A26" s="24"/>
      <c r="B26" s="25"/>
      <c r="C26" s="80"/>
      <c r="D26" s="80"/>
      <c r="E26" s="28"/>
      <c r="F26" s="75"/>
      <c r="G26" s="27"/>
      <c r="H26" s="29"/>
      <c r="I26" s="28"/>
      <c r="J26" s="28"/>
      <c r="K26" s="28"/>
    </row>
    <row r="27" spans="1:11" ht="15.75" customHeight="1">
      <c r="A27" s="30" t="s">
        <v>296</v>
      </c>
      <c r="B27" s="45"/>
      <c r="C27" s="35"/>
      <c r="D27" s="35"/>
      <c r="E27" s="28"/>
      <c r="F27" s="75"/>
      <c r="G27" s="27">
        <f>SUM(G6:G26)</f>
        <v>0</v>
      </c>
      <c r="H27" s="29">
        <f>SUM(H6:H26)</f>
        <v>9127.05</v>
      </c>
      <c r="I27" s="28">
        <f>SUM(I6:I26)</f>
        <v>0</v>
      </c>
      <c r="J27" s="28">
        <f>SUM(J6:J26)</f>
        <v>9127.05</v>
      </c>
      <c r="K27" s="28">
        <f>IF(H27=0,"",(J27-H27)/H27*100)</f>
        <v>0</v>
      </c>
    </row>
    <row r="28" spans="1:9" s="215" customFormat="1" ht="15.75" customHeight="1">
      <c r="A28" s="32" t="str">
        <f>'填表说明'!B12</f>
        <v>资产占有单位填表人：</v>
      </c>
      <c r="I28" s="32" t="str">
        <f>'填表说明'!B8</f>
        <v>评估人员：</v>
      </c>
    </row>
    <row r="29" s="215" customFormat="1" ht="15.75" customHeight="1">
      <c r="A29" s="32" t="str">
        <f>'填表说明'!$B$16</f>
        <v>填表日期：2017年01月10日</v>
      </c>
    </row>
  </sheetData>
  <sheetProtection/>
  <mergeCells count="3">
    <mergeCell ref="A2:K2"/>
    <mergeCell ref="A3:K3"/>
    <mergeCell ref="A27:B27"/>
  </mergeCells>
  <hyperlinks>
    <hyperlink ref="B1" location="流动汇总!B6" display="返回"/>
    <hyperlink ref="A1" location="索引目录!E7" display="返回索引页"/>
  </hyperlinks>
  <printOptions horizontalCentered="1"/>
  <pageMargins left="0.35" right="0.35" top="0.79" bottom="0.79" header="1.02" footer="0.51"/>
  <pageSetup fitToHeight="0" fitToWidth="1" horizontalDpi="300" verticalDpi="300" orientation="landscape" paperSize="9"/>
  <headerFooter alignWithMargins="0">
    <oddHeader>&amp;R&amp;"宋体,常规"&amp;10表&amp;"Times New Roman,常规"3-1-2
&amp;"宋体,常规"共&amp;"Times New Roman,常规"&amp;N&amp;"宋体,常规"页第&amp;"Times New Roman,常规"&amp;P&amp;"宋体,常规"页</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A28" sqref="A28"/>
    </sheetView>
  </sheetViews>
  <sheetFormatPr defaultColWidth="8.75390625" defaultRowHeight="15.75" customHeight="1" outlineLevelCol="1"/>
  <cols>
    <col min="1" max="1" width="5.375" style="13" customWidth="1"/>
    <col min="2" max="2" width="16.50390625" style="13" customWidth="1"/>
    <col min="3" max="3" width="14.875" style="13" customWidth="1"/>
    <col min="4" max="4" width="6.50390625" style="13" customWidth="1"/>
    <col min="5" max="5" width="11.25390625" style="13" customWidth="1"/>
    <col min="6" max="6" width="12.25390625" style="13" customWidth="1"/>
    <col min="7" max="7" width="13.25390625" style="13" customWidth="1" outlineLevel="1"/>
    <col min="8" max="8" width="13.125" style="13" bestFit="1" customWidth="1"/>
    <col min="9" max="9" width="13.25390625" style="13" customWidth="1"/>
    <col min="10" max="10" width="12.375" style="13" customWidth="1"/>
    <col min="11" max="11" width="9.625" style="13" customWidth="1"/>
    <col min="12" max="32" width="9.00390625" style="13" bestFit="1" customWidth="1"/>
    <col min="33" max="16384" width="8.75390625" style="13" customWidth="1"/>
  </cols>
  <sheetData>
    <row r="1" spans="1:12" ht="15">
      <c r="A1" s="74" t="s">
        <v>98</v>
      </c>
      <c r="B1" s="15" t="s">
        <v>223</v>
      </c>
      <c r="C1" s="16"/>
      <c r="D1" s="16"/>
      <c r="E1" s="16"/>
      <c r="F1" s="16"/>
      <c r="G1" s="16"/>
      <c r="H1" s="16"/>
      <c r="I1" s="16"/>
      <c r="J1" s="16"/>
      <c r="K1" s="16"/>
      <c r="L1" s="16"/>
    </row>
    <row r="2" spans="1:12" s="11" customFormat="1" ht="30" customHeight="1">
      <c r="A2" s="17" t="s">
        <v>300</v>
      </c>
      <c r="B2" s="18"/>
      <c r="C2" s="18"/>
      <c r="D2" s="18"/>
      <c r="E2" s="18"/>
      <c r="F2" s="18"/>
      <c r="G2" s="18"/>
      <c r="H2" s="18"/>
      <c r="I2" s="18"/>
      <c r="J2" s="18"/>
      <c r="K2" s="18"/>
      <c r="L2" s="18"/>
    </row>
    <row r="3" spans="1:12" ht="13.5" customHeight="1">
      <c r="A3" s="19" t="str">
        <f>'填表说明'!B9</f>
        <v>评估基准日：2016年12月31日</v>
      </c>
      <c r="B3" s="19"/>
      <c r="C3" s="19"/>
      <c r="D3" s="19"/>
      <c r="E3" s="19"/>
      <c r="F3" s="19"/>
      <c r="G3" s="19"/>
      <c r="H3" s="19"/>
      <c r="I3" s="33"/>
      <c r="J3" s="33"/>
      <c r="K3" s="33"/>
      <c r="L3" s="33"/>
    </row>
    <row r="4" spans="1:12" ht="15.75" customHeight="1">
      <c r="A4" s="20" t="str">
        <f>'填表说明'!B11</f>
        <v>资产占有单位名称：黑龙江斯达特兽药有限公司</v>
      </c>
      <c r="L4" s="34" t="s">
        <v>100</v>
      </c>
    </row>
    <row r="5" spans="1:12" s="12" customFormat="1" ht="15.75" customHeight="1">
      <c r="A5" s="21" t="s">
        <v>173</v>
      </c>
      <c r="B5" s="21" t="s">
        <v>301</v>
      </c>
      <c r="C5" s="21" t="s">
        <v>302</v>
      </c>
      <c r="D5" s="21" t="s">
        <v>291</v>
      </c>
      <c r="E5" s="21" t="s">
        <v>292</v>
      </c>
      <c r="F5" s="21" t="s">
        <v>293</v>
      </c>
      <c r="G5" s="57" t="s">
        <v>205</v>
      </c>
      <c r="H5" s="21" t="s">
        <v>206</v>
      </c>
      <c r="I5" s="21" t="s">
        <v>207</v>
      </c>
      <c r="J5" s="21" t="s">
        <v>208</v>
      </c>
      <c r="K5" s="21" t="s">
        <v>228</v>
      </c>
      <c r="L5" s="21" t="s">
        <v>176</v>
      </c>
    </row>
    <row r="6" spans="1:12" ht="15.75" customHeight="1">
      <c r="A6" s="24"/>
      <c r="B6" s="25"/>
      <c r="C6" s="25"/>
      <c r="D6" s="24"/>
      <c r="E6" s="28"/>
      <c r="F6" s="75"/>
      <c r="G6" s="27"/>
      <c r="H6" s="29"/>
      <c r="I6" s="28"/>
      <c r="J6" s="28"/>
      <c r="K6" s="28">
        <f>IF(I6=0,"",(J6-I6)/I6*100)</f>
      </c>
      <c r="L6" s="35"/>
    </row>
    <row r="7" spans="1:12" ht="15.75" customHeight="1">
      <c r="A7" s="24"/>
      <c r="B7" s="25"/>
      <c r="C7" s="25"/>
      <c r="D7" s="24"/>
      <c r="E7" s="28"/>
      <c r="F7" s="75"/>
      <c r="G7" s="27"/>
      <c r="H7" s="29"/>
      <c r="I7" s="28"/>
      <c r="J7" s="28"/>
      <c r="K7" s="28">
        <f aca="true" t="shared" si="0" ref="K7:K25">IF(I7=0,"",(J7-I7)/I7*100)</f>
      </c>
      <c r="L7" s="35"/>
    </row>
    <row r="8" spans="1:12" ht="15.75" customHeight="1">
      <c r="A8" s="24"/>
      <c r="B8" s="25"/>
      <c r="C8" s="25"/>
      <c r="D8" s="24"/>
      <c r="E8" s="28"/>
      <c r="F8" s="75"/>
      <c r="G8" s="27"/>
      <c r="H8" s="29"/>
      <c r="I8" s="28"/>
      <c r="J8" s="28"/>
      <c r="K8" s="28">
        <f t="shared" si="0"/>
      </c>
      <c r="L8" s="35"/>
    </row>
    <row r="9" spans="1:12" ht="15.75" customHeight="1">
      <c r="A9" s="24"/>
      <c r="B9" s="25"/>
      <c r="C9" s="25"/>
      <c r="D9" s="24"/>
      <c r="E9" s="28"/>
      <c r="F9" s="75"/>
      <c r="G9" s="27"/>
      <c r="H9" s="29"/>
      <c r="I9" s="28"/>
      <c r="J9" s="28"/>
      <c r="K9" s="28">
        <f t="shared" si="0"/>
      </c>
      <c r="L9" s="35"/>
    </row>
    <row r="10" spans="1:12" ht="15.75" customHeight="1">
      <c r="A10" s="24"/>
      <c r="B10" s="25"/>
      <c r="C10" s="25"/>
      <c r="D10" s="24"/>
      <c r="E10" s="28"/>
      <c r="F10" s="75"/>
      <c r="G10" s="27"/>
      <c r="H10" s="29"/>
      <c r="I10" s="28"/>
      <c r="J10" s="28"/>
      <c r="K10" s="28">
        <f t="shared" si="0"/>
      </c>
      <c r="L10" s="35"/>
    </row>
    <row r="11" spans="1:12" ht="15.75" customHeight="1">
      <c r="A11" s="24"/>
      <c r="B11" s="25"/>
      <c r="C11" s="25"/>
      <c r="D11" s="24"/>
      <c r="E11" s="28"/>
      <c r="F11" s="75"/>
      <c r="G11" s="27"/>
      <c r="H11" s="29"/>
      <c r="I11" s="28"/>
      <c r="J11" s="28"/>
      <c r="K11" s="28">
        <f t="shared" si="0"/>
      </c>
      <c r="L11" s="35"/>
    </row>
    <row r="12" spans="1:12" ht="15.75" customHeight="1">
      <c r="A12" s="24"/>
      <c r="B12" s="25"/>
      <c r="C12" s="25"/>
      <c r="D12" s="24"/>
      <c r="E12" s="28"/>
      <c r="F12" s="75"/>
      <c r="G12" s="27"/>
      <c r="H12" s="29"/>
      <c r="I12" s="28"/>
      <c r="J12" s="28"/>
      <c r="K12" s="28">
        <f t="shared" si="0"/>
      </c>
      <c r="L12" s="35"/>
    </row>
    <row r="13" spans="1:12" ht="15.75" customHeight="1">
      <c r="A13" s="24"/>
      <c r="B13" s="25"/>
      <c r="C13" s="25"/>
      <c r="D13" s="24"/>
      <c r="E13" s="28"/>
      <c r="F13" s="75"/>
      <c r="G13" s="27"/>
      <c r="H13" s="29"/>
      <c r="I13" s="28"/>
      <c r="J13" s="28"/>
      <c r="K13" s="28">
        <f t="shared" si="0"/>
      </c>
      <c r="L13" s="35"/>
    </row>
    <row r="14" spans="1:12" ht="15.75" customHeight="1">
      <c r="A14" s="24"/>
      <c r="B14" s="25"/>
      <c r="C14" s="25"/>
      <c r="D14" s="24"/>
      <c r="E14" s="28"/>
      <c r="F14" s="75"/>
      <c r="G14" s="27"/>
      <c r="H14" s="29"/>
      <c r="I14" s="28"/>
      <c r="J14" s="28"/>
      <c r="K14" s="28">
        <f t="shared" si="0"/>
      </c>
      <c r="L14" s="35"/>
    </row>
    <row r="15" spans="1:12" ht="15.75" customHeight="1">
      <c r="A15" s="24"/>
      <c r="B15" s="25"/>
      <c r="C15" s="25"/>
      <c r="D15" s="24"/>
      <c r="E15" s="28"/>
      <c r="F15" s="75"/>
      <c r="G15" s="27"/>
      <c r="H15" s="29"/>
      <c r="I15" s="28"/>
      <c r="J15" s="28"/>
      <c r="K15" s="28">
        <f t="shared" si="0"/>
      </c>
      <c r="L15" s="35"/>
    </row>
    <row r="16" spans="1:12" ht="15.75" customHeight="1">
      <c r="A16" s="24"/>
      <c r="B16" s="25"/>
      <c r="C16" s="25"/>
      <c r="D16" s="24"/>
      <c r="E16" s="28"/>
      <c r="F16" s="75"/>
      <c r="G16" s="27"/>
      <c r="H16" s="29"/>
      <c r="I16" s="28"/>
      <c r="J16" s="28"/>
      <c r="K16" s="28">
        <f t="shared" si="0"/>
      </c>
      <c r="L16" s="35"/>
    </row>
    <row r="17" spans="1:12" ht="15.75" customHeight="1">
      <c r="A17" s="24"/>
      <c r="B17" s="25"/>
      <c r="C17" s="25"/>
      <c r="D17" s="24"/>
      <c r="E17" s="28"/>
      <c r="F17" s="75"/>
      <c r="G17" s="27"/>
      <c r="H17" s="29"/>
      <c r="I17" s="28"/>
      <c r="J17" s="28"/>
      <c r="K17" s="28">
        <f t="shared" si="0"/>
      </c>
      <c r="L17" s="35"/>
    </row>
    <row r="18" spans="1:12" ht="15.75" customHeight="1">
      <c r="A18" s="24"/>
      <c r="B18" s="25"/>
      <c r="C18" s="25"/>
      <c r="D18" s="24"/>
      <c r="E18" s="28"/>
      <c r="F18" s="75"/>
      <c r="G18" s="27"/>
      <c r="H18" s="29"/>
      <c r="I18" s="28"/>
      <c r="J18" s="28"/>
      <c r="K18" s="28">
        <f t="shared" si="0"/>
      </c>
      <c r="L18" s="35"/>
    </row>
    <row r="19" spans="1:12" ht="15.75" customHeight="1">
      <c r="A19" s="24"/>
      <c r="B19" s="25"/>
      <c r="C19" s="25"/>
      <c r="D19" s="24"/>
      <c r="E19" s="28"/>
      <c r="F19" s="75"/>
      <c r="G19" s="27"/>
      <c r="H19" s="29"/>
      <c r="I19" s="28"/>
      <c r="J19" s="28"/>
      <c r="K19" s="28">
        <f t="shared" si="0"/>
      </c>
      <c r="L19" s="35"/>
    </row>
    <row r="20" spans="1:12" ht="15.75" customHeight="1">
      <c r="A20" s="24"/>
      <c r="B20" s="25"/>
      <c r="C20" s="25"/>
      <c r="D20" s="24"/>
      <c r="E20" s="28"/>
      <c r="F20" s="75"/>
      <c r="G20" s="27"/>
      <c r="H20" s="29"/>
      <c r="I20" s="28"/>
      <c r="J20" s="28"/>
      <c r="K20" s="28">
        <f t="shared" si="0"/>
      </c>
      <c r="L20" s="35"/>
    </row>
    <row r="21" spans="1:12" ht="15.75" customHeight="1">
      <c r="A21" s="24"/>
      <c r="B21" s="25"/>
      <c r="C21" s="25"/>
      <c r="D21" s="24"/>
      <c r="E21" s="28"/>
      <c r="F21" s="75"/>
      <c r="G21" s="27"/>
      <c r="H21" s="29"/>
      <c r="I21" s="28"/>
      <c r="J21" s="28"/>
      <c r="K21" s="28">
        <f t="shared" si="0"/>
      </c>
      <c r="L21" s="35"/>
    </row>
    <row r="22" spans="1:12" ht="15.75" customHeight="1">
      <c r="A22" s="24"/>
      <c r="B22" s="25"/>
      <c r="C22" s="25"/>
      <c r="D22" s="24"/>
      <c r="E22" s="28"/>
      <c r="F22" s="75"/>
      <c r="G22" s="27"/>
      <c r="H22" s="29"/>
      <c r="I22" s="28"/>
      <c r="J22" s="28"/>
      <c r="K22" s="28">
        <f t="shared" si="0"/>
      </c>
      <c r="L22" s="35"/>
    </row>
    <row r="23" spans="1:12" ht="15.75" customHeight="1">
      <c r="A23" s="24"/>
      <c r="B23" s="25"/>
      <c r="C23" s="25"/>
      <c r="D23" s="24"/>
      <c r="E23" s="28"/>
      <c r="F23" s="75"/>
      <c r="G23" s="27"/>
      <c r="H23" s="29"/>
      <c r="I23" s="28"/>
      <c r="J23" s="28"/>
      <c r="K23" s="28">
        <f t="shared" si="0"/>
      </c>
      <c r="L23" s="35"/>
    </row>
    <row r="24" spans="1:12" ht="15.75" customHeight="1">
      <c r="A24" s="24"/>
      <c r="B24" s="25"/>
      <c r="C24" s="25"/>
      <c r="D24" s="24"/>
      <c r="E24" s="28"/>
      <c r="F24" s="75"/>
      <c r="G24" s="27"/>
      <c r="H24" s="29"/>
      <c r="I24" s="28"/>
      <c r="J24" s="28"/>
      <c r="K24" s="28">
        <f t="shared" si="0"/>
      </c>
      <c r="L24" s="35"/>
    </row>
    <row r="25" spans="1:12" ht="15.75" customHeight="1">
      <c r="A25" s="24"/>
      <c r="B25" s="25"/>
      <c r="C25" s="25"/>
      <c r="D25" s="24"/>
      <c r="E25" s="28"/>
      <c r="F25" s="75"/>
      <c r="G25" s="27"/>
      <c r="H25" s="29"/>
      <c r="I25" s="28"/>
      <c r="J25" s="28"/>
      <c r="K25" s="28">
        <f t="shared" si="0"/>
      </c>
      <c r="L25" s="35"/>
    </row>
    <row r="26" spans="1:12" ht="15.75" customHeight="1">
      <c r="A26" s="24"/>
      <c r="B26" s="25"/>
      <c r="C26" s="25"/>
      <c r="D26" s="24"/>
      <c r="E26" s="28"/>
      <c r="F26" s="75"/>
      <c r="G26" s="27"/>
      <c r="H26" s="29"/>
      <c r="I26" s="28"/>
      <c r="J26" s="28"/>
      <c r="K26" s="28"/>
      <c r="L26" s="35"/>
    </row>
    <row r="27" spans="1:12" ht="15.75" customHeight="1">
      <c r="A27" s="30" t="s">
        <v>296</v>
      </c>
      <c r="B27" s="45"/>
      <c r="C27" s="35"/>
      <c r="D27" s="35"/>
      <c r="E27" s="28"/>
      <c r="F27" s="35"/>
      <c r="G27" s="27">
        <f>SUM(G6:G26)</f>
        <v>0</v>
      </c>
      <c r="H27" s="29">
        <f>SUM(H6:H26)</f>
        <v>0</v>
      </c>
      <c r="I27" s="28">
        <f>SUM(I6:I26)</f>
        <v>0</v>
      </c>
      <c r="J27" s="28">
        <f>SUM(J6:J26)</f>
        <v>0</v>
      </c>
      <c r="K27" s="28">
        <f>IF(I27=0,"",(J27-I27)/I27*100)</f>
      </c>
      <c r="L27" s="35"/>
    </row>
    <row r="28" spans="1:9" ht="15.75" customHeight="1">
      <c r="A28" s="32" t="str">
        <f>'填表说明'!B12</f>
        <v>资产占有单位填表人：</v>
      </c>
      <c r="I28" s="20" t="str">
        <f>'填表说明'!B8</f>
        <v>评估人员：</v>
      </c>
    </row>
    <row r="29" ht="15.75" customHeight="1">
      <c r="A29" s="32" t="str">
        <f>'填表说明'!B16</f>
        <v>填表日期：2017年01月10日</v>
      </c>
    </row>
  </sheetData>
  <sheetProtection/>
  <mergeCells count="3">
    <mergeCell ref="A2:L2"/>
    <mergeCell ref="A3:L3"/>
    <mergeCell ref="A27:B27"/>
  </mergeCells>
  <hyperlinks>
    <hyperlink ref="B1" location="流动汇总!B6" display="返回"/>
    <hyperlink ref="A1" location="索引目录!E8" display="返回索引页"/>
  </hyperlinks>
  <printOptions horizontalCentered="1"/>
  <pageMargins left="0.35" right="0.35" top="0.79" bottom="0.79" header="1.02" footer="0.51"/>
  <pageSetup fitToHeight="0" fitToWidth="1" horizontalDpi="300" verticalDpi="300" orientation="landscape" paperSize="9" scale="95"/>
  <headerFooter alignWithMargins="0">
    <oddHeader>&amp;R&amp;"宋体,常规"&amp;10表&amp;"Times New Roman,常规"3-1-3
&amp;"宋体,常规"共&amp;"Times New Roman,常规"&amp;N&amp;"宋体,常规"页第&amp;"Times New Roman,常规"&amp;P&amp;"宋体,常规"页</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H29"/>
  <sheetViews>
    <sheetView zoomScale="85" zoomScaleNormal="85" workbookViewId="0" topLeftCell="A1">
      <selection activeCell="E18" sqref="E18"/>
    </sheetView>
  </sheetViews>
  <sheetFormatPr defaultColWidth="8.75390625" defaultRowHeight="15.75" customHeight="1" outlineLevelCol="1"/>
  <cols>
    <col min="1" max="1" width="6.25390625" style="13" customWidth="1"/>
    <col min="2" max="2" width="25.50390625" style="13" customWidth="1"/>
    <col min="3" max="3" width="19.125" style="13" customWidth="1" outlineLevel="1"/>
    <col min="4" max="7" width="19.125" style="13" customWidth="1"/>
    <col min="8" max="8" width="12.625" style="13" customWidth="1"/>
    <col min="9" max="32" width="9.00390625" style="13" bestFit="1" customWidth="1"/>
    <col min="33" max="16384" width="8.75390625" style="13" customWidth="1"/>
  </cols>
  <sheetData>
    <row r="1" spans="1:8" ht="15">
      <c r="A1" s="74" t="s">
        <v>98</v>
      </c>
      <c r="B1" s="15" t="s">
        <v>223</v>
      </c>
      <c r="C1" s="16"/>
      <c r="D1" s="16"/>
      <c r="E1" s="16"/>
      <c r="F1" s="16"/>
      <c r="G1" s="16"/>
      <c r="H1" s="16"/>
    </row>
    <row r="2" spans="1:8" s="11" customFormat="1" ht="30" customHeight="1">
      <c r="A2" s="17" t="s">
        <v>303</v>
      </c>
      <c r="B2" s="18"/>
      <c r="C2" s="18"/>
      <c r="D2" s="18"/>
      <c r="E2" s="18"/>
      <c r="F2" s="18"/>
      <c r="G2" s="18"/>
      <c r="H2" s="18"/>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55" t="s">
        <v>100</v>
      </c>
    </row>
    <row r="5" spans="1:8" s="54" customFormat="1" ht="15.75" customHeight="1">
      <c r="A5" s="56" t="s">
        <v>273</v>
      </c>
      <c r="B5" s="56" t="s">
        <v>225</v>
      </c>
      <c r="C5" s="57" t="s">
        <v>205</v>
      </c>
      <c r="D5" s="56" t="s">
        <v>206</v>
      </c>
      <c r="E5" s="56" t="s">
        <v>207</v>
      </c>
      <c r="F5" s="56" t="s">
        <v>208</v>
      </c>
      <c r="G5" s="58" t="s">
        <v>227</v>
      </c>
      <c r="H5" s="56" t="s">
        <v>304</v>
      </c>
    </row>
    <row r="6" spans="1:8" ht="15.75" customHeight="1">
      <c r="A6" s="56" t="s">
        <v>305</v>
      </c>
      <c r="B6" s="60" t="s">
        <v>306</v>
      </c>
      <c r="C6" s="27">
        <f>'交易性-股票'!G27</f>
        <v>0</v>
      </c>
      <c r="D6" s="29">
        <f>'交易性-股票'!H27</f>
        <v>0</v>
      </c>
      <c r="E6" s="28">
        <f>'交易性-股票'!I27</f>
        <v>0</v>
      </c>
      <c r="F6" s="28">
        <f>'交易性-股票'!K27</f>
        <v>0</v>
      </c>
      <c r="G6" s="28">
        <f>F6-E6</f>
        <v>0</v>
      </c>
      <c r="H6" s="59">
        <f>IF(E6=0,"",G6/E6*100)</f>
      </c>
    </row>
    <row r="7" spans="1:8" ht="15.75" customHeight="1">
      <c r="A7" s="56" t="s">
        <v>307</v>
      </c>
      <c r="B7" s="60" t="s">
        <v>308</v>
      </c>
      <c r="C7" s="27">
        <f>'交易性-债券'!G27</f>
        <v>0</v>
      </c>
      <c r="D7" s="29">
        <f>'交易性-债券'!H27</f>
        <v>0</v>
      </c>
      <c r="E7" s="28">
        <f>'交易性-债券'!I27</f>
        <v>0</v>
      </c>
      <c r="F7" s="28">
        <f>'交易性-债券'!J27</f>
        <v>0</v>
      </c>
      <c r="G7" s="28">
        <f>F7-E7</f>
        <v>0</v>
      </c>
      <c r="H7" s="28">
        <f>IF(E7=0,"",G7/E7*100)</f>
      </c>
    </row>
    <row r="8" spans="1:8" ht="15.75" customHeight="1">
      <c r="A8" s="56" t="s">
        <v>309</v>
      </c>
      <c r="B8" s="60" t="s">
        <v>310</v>
      </c>
      <c r="C8" s="27">
        <f>'交易性-基金'!G27</f>
        <v>0</v>
      </c>
      <c r="D8" s="29">
        <f>'交易性-基金'!H27</f>
        <v>0</v>
      </c>
      <c r="E8" s="28">
        <f>'交易性-基金'!I27</f>
        <v>0</v>
      </c>
      <c r="F8" s="28">
        <f>'交易性-基金'!K27</f>
        <v>0</v>
      </c>
      <c r="G8" s="28">
        <f>F8-E8</f>
        <v>0</v>
      </c>
      <c r="H8" s="28">
        <f>IF(E8=0,"",G8/E8*100)</f>
      </c>
    </row>
    <row r="9" spans="1:8" ht="15.75" customHeight="1">
      <c r="A9" s="24"/>
      <c r="B9" s="35"/>
      <c r="C9" s="27"/>
      <c r="D9" s="29"/>
      <c r="E9" s="28"/>
      <c r="F9" s="28"/>
      <c r="G9" s="28"/>
      <c r="H9" s="28"/>
    </row>
    <row r="10" spans="1:8" ht="15.75" customHeight="1">
      <c r="A10" s="24"/>
      <c r="B10" s="35"/>
      <c r="C10" s="27"/>
      <c r="D10" s="29"/>
      <c r="E10" s="28"/>
      <c r="F10" s="28"/>
      <c r="G10" s="28"/>
      <c r="H10" s="28"/>
    </row>
    <row r="11" spans="1:8" ht="15.75" customHeight="1">
      <c r="A11" s="24"/>
      <c r="B11" s="35"/>
      <c r="C11" s="27"/>
      <c r="D11" s="29"/>
      <c r="E11" s="28"/>
      <c r="F11" s="28"/>
      <c r="G11" s="28"/>
      <c r="H11" s="28"/>
    </row>
    <row r="12" spans="1:8" ht="15.75" customHeight="1">
      <c r="A12" s="24"/>
      <c r="B12" s="35"/>
      <c r="C12" s="27"/>
      <c r="D12" s="29"/>
      <c r="E12" s="28"/>
      <c r="F12" s="28"/>
      <c r="G12" s="28"/>
      <c r="H12" s="28"/>
    </row>
    <row r="13" spans="1:8" ht="15.75" customHeight="1">
      <c r="A13" s="24"/>
      <c r="B13" s="35"/>
      <c r="C13" s="27"/>
      <c r="D13" s="29"/>
      <c r="E13" s="28"/>
      <c r="F13" s="28"/>
      <c r="G13" s="28"/>
      <c r="H13" s="28"/>
    </row>
    <row r="14" spans="1:8" ht="15.75" customHeight="1">
      <c r="A14" s="24"/>
      <c r="B14" s="35"/>
      <c r="C14" s="27"/>
      <c r="D14" s="29"/>
      <c r="E14" s="28"/>
      <c r="F14" s="28"/>
      <c r="G14" s="28"/>
      <c r="H14" s="28"/>
    </row>
    <row r="15" spans="1:8" ht="15.75" customHeight="1">
      <c r="A15" s="24"/>
      <c r="B15" s="35"/>
      <c r="C15" s="27"/>
      <c r="D15" s="29"/>
      <c r="E15" s="28"/>
      <c r="F15" s="28"/>
      <c r="G15" s="28"/>
      <c r="H15" s="28"/>
    </row>
    <row r="16" spans="1:8" ht="15.75" customHeight="1">
      <c r="A16" s="24"/>
      <c r="B16" s="35"/>
      <c r="C16" s="27"/>
      <c r="D16" s="29"/>
      <c r="E16" s="28"/>
      <c r="F16" s="28"/>
      <c r="G16" s="28"/>
      <c r="H16" s="28"/>
    </row>
    <row r="17" spans="1:8" ht="15.75" customHeight="1">
      <c r="A17" s="24"/>
      <c r="B17" s="35"/>
      <c r="C17" s="27"/>
      <c r="D17" s="29"/>
      <c r="E17" s="28"/>
      <c r="F17" s="28"/>
      <c r="G17" s="28"/>
      <c r="H17" s="28"/>
    </row>
    <row r="18" spans="1:8" ht="15.75" customHeight="1">
      <c r="A18" s="24"/>
      <c r="B18" s="35"/>
      <c r="C18" s="27"/>
      <c r="D18" s="29"/>
      <c r="E18" s="28"/>
      <c r="F18" s="28"/>
      <c r="G18" s="28"/>
      <c r="H18" s="28"/>
    </row>
    <row r="19" spans="1:8" ht="15.75" customHeight="1">
      <c r="A19" s="24"/>
      <c r="B19" s="35"/>
      <c r="C19" s="27"/>
      <c r="D19" s="29"/>
      <c r="E19" s="28"/>
      <c r="F19" s="28"/>
      <c r="G19" s="28"/>
      <c r="H19" s="28"/>
    </row>
    <row r="20" spans="1:8" ht="15.75" customHeight="1">
      <c r="A20" s="24"/>
      <c r="B20" s="35"/>
      <c r="C20" s="27"/>
      <c r="D20" s="29"/>
      <c r="E20" s="28"/>
      <c r="F20" s="28"/>
      <c r="G20" s="28"/>
      <c r="H20" s="28"/>
    </row>
    <row r="21" spans="1:8" ht="15.75" customHeight="1">
      <c r="A21" s="24"/>
      <c r="B21" s="35"/>
      <c r="C21" s="27"/>
      <c r="D21" s="29"/>
      <c r="E21" s="28"/>
      <c r="F21" s="28"/>
      <c r="G21" s="28"/>
      <c r="H21" s="28"/>
    </row>
    <row r="22" spans="1:8" ht="15.75" customHeight="1">
      <c r="A22" s="24"/>
      <c r="B22" s="35"/>
      <c r="C22" s="27"/>
      <c r="D22" s="29"/>
      <c r="E22" s="28"/>
      <c r="F22" s="28"/>
      <c r="G22" s="28"/>
      <c r="H22" s="28"/>
    </row>
    <row r="23" spans="1:8" ht="15.75" customHeight="1">
      <c r="A23" s="24"/>
      <c r="B23" s="35"/>
      <c r="C23" s="27"/>
      <c r="D23" s="29"/>
      <c r="E23" s="28"/>
      <c r="F23" s="28"/>
      <c r="G23" s="28"/>
      <c r="H23" s="28"/>
    </row>
    <row r="24" spans="1:8" ht="15.75" customHeight="1">
      <c r="A24" s="24"/>
      <c r="B24" s="35"/>
      <c r="C24" s="27"/>
      <c r="D24" s="29"/>
      <c r="E24" s="28"/>
      <c r="F24" s="28"/>
      <c r="G24" s="28"/>
      <c r="H24" s="28"/>
    </row>
    <row r="25" spans="1:8" ht="15.75" customHeight="1">
      <c r="A25" s="24"/>
      <c r="B25" s="35"/>
      <c r="C25" s="27"/>
      <c r="D25" s="29"/>
      <c r="E25" s="28"/>
      <c r="F25" s="28"/>
      <c r="G25" s="28"/>
      <c r="H25" s="28"/>
    </row>
    <row r="26" spans="1:8" ht="15.75" customHeight="1">
      <c r="A26" s="24"/>
      <c r="B26" s="35"/>
      <c r="C26" s="27"/>
      <c r="D26" s="29"/>
      <c r="E26" s="28"/>
      <c r="F26" s="28"/>
      <c r="G26" s="28"/>
      <c r="H26" s="28"/>
    </row>
    <row r="27" spans="1:8" ht="15.75" customHeight="1">
      <c r="A27" s="56" t="s">
        <v>278</v>
      </c>
      <c r="B27" s="56" t="s">
        <v>311</v>
      </c>
      <c r="C27" s="27">
        <f>SUM(C6:C26)</f>
        <v>0</v>
      </c>
      <c r="D27" s="29">
        <f>SUM(D6:D26)</f>
        <v>0</v>
      </c>
      <c r="E27" s="28">
        <f>SUM(E6:E26)</f>
        <v>0</v>
      </c>
      <c r="F27" s="28">
        <f>SUM(F6:F26)</f>
        <v>0</v>
      </c>
      <c r="G27" s="28">
        <f>SUM(G6:G26)</f>
        <v>0</v>
      </c>
      <c r="H27" s="28">
        <f>IF(E27=0,"",G27/E27*100)</f>
      </c>
    </row>
    <row r="28" spans="1:5" ht="15.75" customHeight="1">
      <c r="A28" s="32" t="str">
        <f>'填表说明'!B12</f>
        <v>资产占有单位填表人：</v>
      </c>
      <c r="E28" s="20" t="str">
        <f>'填表说明'!B8</f>
        <v>评估人员：</v>
      </c>
    </row>
    <row r="29" ht="15.75" customHeight="1">
      <c r="A29" s="32" t="str">
        <f>'填表说明'!B16</f>
        <v>填表日期：2017年01月10日</v>
      </c>
    </row>
  </sheetData>
  <sheetProtection/>
  <mergeCells count="2">
    <mergeCell ref="A2:H2"/>
    <mergeCell ref="A3:H3"/>
  </mergeCells>
  <hyperlinks>
    <hyperlink ref="A1" location="索引目录!D9" display="返回索引页"/>
    <hyperlink ref="B6" location="'交易性-股票'!B1" display="交易性金融资产-股票投资"/>
    <hyperlink ref="B7" location="'交易性-债券'!B1" display="交易性金融资产-债券投资"/>
    <hyperlink ref="B1" location="流动汇总!B7" display="返回"/>
    <hyperlink ref="B8" location="'交易性-基金'!B1" display="交易性金融资产-基金投资"/>
  </hyperlinks>
  <printOptions horizontalCentered="1"/>
  <pageMargins left="0.35" right="0.35" top="0.79" bottom="0.79" header="1.01" footer="0.51"/>
  <pageSetup fitToHeight="0" fitToWidth="1" horizontalDpi="300" verticalDpi="300" orientation="landscape" paperSize="9" scale="94"/>
  <headerFooter alignWithMargins="0">
    <oddHeader>&amp;R&amp;"宋体,常规"&amp;10表&amp;"Times New Roman,常规"3-2
&amp;"宋体,常规"共&amp;"Times New Roman,常规"&amp;N&amp;"宋体,常规"页第&amp;"Times New Roman,常规"&amp;P&amp;"宋体,常规"页</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J16" sqref="J16"/>
    </sheetView>
  </sheetViews>
  <sheetFormatPr defaultColWidth="8.75390625" defaultRowHeight="15.75" customHeight="1" outlineLevelCol="1"/>
  <cols>
    <col min="1" max="1" width="5.875" style="13" customWidth="1"/>
    <col min="2" max="2" width="16.625" style="13" customWidth="1"/>
    <col min="3" max="3" width="9.00390625" style="13" bestFit="1" customWidth="1"/>
    <col min="4" max="4" width="7.25390625" style="13" customWidth="1"/>
    <col min="5" max="5" width="7.375" style="13" customWidth="1"/>
    <col min="6" max="6" width="9.375" style="13" bestFit="1" customWidth="1"/>
    <col min="7" max="7" width="13.25390625" style="13" customWidth="1" outlineLevel="1"/>
    <col min="8" max="8" width="13.125" style="13" bestFit="1" customWidth="1"/>
    <col min="9" max="9" width="15.00390625" style="13" customWidth="1"/>
    <col min="10" max="10" width="12.875" style="13" customWidth="1"/>
    <col min="11" max="11" width="14.875" style="13" customWidth="1"/>
    <col min="12" max="12" width="12.875" style="13" customWidth="1"/>
    <col min="13" max="32" width="9.00390625" style="13" bestFit="1" customWidth="1"/>
    <col min="33" max="16384" width="8.75390625" style="13" customWidth="1"/>
  </cols>
  <sheetData>
    <row r="1" spans="1:12" ht="12.75">
      <c r="A1" s="74" t="s">
        <v>98</v>
      </c>
      <c r="B1" s="15" t="s">
        <v>223</v>
      </c>
      <c r="C1" s="16"/>
      <c r="D1" s="16"/>
      <c r="E1" s="16"/>
      <c r="F1" s="16"/>
      <c r="G1" s="16"/>
      <c r="H1" s="16"/>
      <c r="I1" s="16"/>
      <c r="J1" s="16"/>
      <c r="K1" s="16"/>
      <c r="L1" s="16"/>
    </row>
    <row r="2" spans="1:12" s="11" customFormat="1" ht="30" customHeight="1">
      <c r="A2" s="17" t="s">
        <v>312</v>
      </c>
      <c r="B2" s="18"/>
      <c r="C2" s="18"/>
      <c r="D2" s="18"/>
      <c r="E2" s="18"/>
      <c r="F2" s="18"/>
      <c r="G2" s="18"/>
      <c r="H2" s="18"/>
      <c r="I2" s="18"/>
      <c r="J2" s="18"/>
      <c r="K2" s="18"/>
      <c r="L2" s="18"/>
    </row>
    <row r="3" spans="1:12" ht="13.5" customHeight="1">
      <c r="A3" s="19" t="str">
        <f>'填表说明'!B9</f>
        <v>评估基准日：2016年12月31日</v>
      </c>
      <c r="B3" s="19"/>
      <c r="C3" s="19"/>
      <c r="D3" s="19"/>
      <c r="E3" s="19"/>
      <c r="F3" s="19"/>
      <c r="G3" s="19"/>
      <c r="H3" s="19"/>
      <c r="I3" s="33"/>
      <c r="J3" s="33"/>
      <c r="K3" s="33"/>
      <c r="L3" s="33"/>
    </row>
    <row r="4" spans="1:12" ht="15.75" customHeight="1">
      <c r="A4" s="20" t="str">
        <f>'填表说明'!B11</f>
        <v>资产占有单位名称：黑龙江斯达特兽药有限公司</v>
      </c>
      <c r="L4" s="34" t="s">
        <v>100</v>
      </c>
    </row>
    <row r="5" spans="1:12" s="12" customFormat="1" ht="15.75" customHeight="1">
      <c r="A5" s="21" t="s">
        <v>173</v>
      </c>
      <c r="B5" s="21" t="s">
        <v>313</v>
      </c>
      <c r="C5" s="21" t="s">
        <v>314</v>
      </c>
      <c r="D5" s="21" t="s">
        <v>315</v>
      </c>
      <c r="E5" s="21" t="s">
        <v>316</v>
      </c>
      <c r="F5" s="21" t="s">
        <v>317</v>
      </c>
      <c r="G5" s="22" t="s">
        <v>205</v>
      </c>
      <c r="H5" s="45" t="s">
        <v>206</v>
      </c>
      <c r="I5" s="21" t="s">
        <v>207</v>
      </c>
      <c r="J5" s="21" t="s">
        <v>318</v>
      </c>
      <c r="K5" s="21" t="s">
        <v>208</v>
      </c>
      <c r="L5" s="21" t="s">
        <v>228</v>
      </c>
    </row>
    <row r="6" spans="1:12" ht="15.75" customHeight="1">
      <c r="A6" s="24"/>
      <c r="B6" s="25"/>
      <c r="C6" s="24"/>
      <c r="D6" s="26"/>
      <c r="E6" s="47"/>
      <c r="F6" s="24"/>
      <c r="G6" s="27"/>
      <c r="H6" s="29"/>
      <c r="I6" s="28"/>
      <c r="J6" s="28"/>
      <c r="K6" s="28"/>
      <c r="L6" s="28">
        <f>IF(I6=0,"",(K6-I6)/I6*100)</f>
      </c>
    </row>
    <row r="7" spans="1:12" ht="15.75" customHeight="1">
      <c r="A7" s="24"/>
      <c r="B7" s="25"/>
      <c r="C7" s="24"/>
      <c r="D7" s="26"/>
      <c r="E7" s="47"/>
      <c r="F7" s="24"/>
      <c r="G7" s="27"/>
      <c r="H7" s="29"/>
      <c r="I7" s="28"/>
      <c r="J7" s="28"/>
      <c r="K7" s="28"/>
      <c r="L7" s="28">
        <f>IF(I7=0,"",(K7-I7)/I7*100)</f>
      </c>
    </row>
    <row r="8" spans="1:12" ht="15.75" customHeight="1">
      <c r="A8" s="24"/>
      <c r="B8" s="25"/>
      <c r="C8" s="24"/>
      <c r="D8" s="26"/>
      <c r="E8" s="47"/>
      <c r="F8" s="24"/>
      <c r="G8" s="27"/>
      <c r="H8" s="29"/>
      <c r="I8" s="28"/>
      <c r="J8" s="28"/>
      <c r="K8" s="28"/>
      <c r="L8" s="28">
        <f aca="true" t="shared" si="0" ref="L8:L27">IF(I8=0,"",(K8-I8)/I8*100)</f>
      </c>
    </row>
    <row r="9" spans="1:12" ht="15.75" customHeight="1">
      <c r="A9" s="24"/>
      <c r="B9" s="25"/>
      <c r="C9" s="24"/>
      <c r="D9" s="26"/>
      <c r="E9" s="47"/>
      <c r="F9" s="24"/>
      <c r="G9" s="27"/>
      <c r="H9" s="29"/>
      <c r="I9" s="28"/>
      <c r="J9" s="28"/>
      <c r="K9" s="28"/>
      <c r="L9" s="28">
        <f t="shared" si="0"/>
      </c>
    </row>
    <row r="10" spans="1:12" ht="15.75" customHeight="1">
      <c r="A10" s="24"/>
      <c r="B10" s="25"/>
      <c r="C10" s="24"/>
      <c r="D10" s="26"/>
      <c r="E10" s="47"/>
      <c r="F10" s="24"/>
      <c r="G10" s="27" t="s">
        <v>319</v>
      </c>
      <c r="H10" s="29"/>
      <c r="I10" s="28"/>
      <c r="J10" s="28"/>
      <c r="K10" s="28"/>
      <c r="L10" s="28">
        <f t="shared" si="0"/>
      </c>
    </row>
    <row r="11" spans="1:12" ht="15.75" customHeight="1">
      <c r="A11" s="24"/>
      <c r="B11" s="25"/>
      <c r="C11" s="24"/>
      <c r="D11" s="26"/>
      <c r="E11" s="47"/>
      <c r="F11" s="24"/>
      <c r="G11" s="27"/>
      <c r="H11" s="29"/>
      <c r="I11" s="28"/>
      <c r="J11" s="28"/>
      <c r="K11" s="28"/>
      <c r="L11" s="28">
        <f t="shared" si="0"/>
      </c>
    </row>
    <row r="12" spans="1:12" ht="15.75" customHeight="1">
      <c r="A12" s="24"/>
      <c r="B12" s="25"/>
      <c r="C12" s="24"/>
      <c r="D12" s="26"/>
      <c r="E12" s="47"/>
      <c r="F12" s="24"/>
      <c r="G12" s="27"/>
      <c r="H12" s="29"/>
      <c r="I12" s="28"/>
      <c r="J12" s="28"/>
      <c r="K12" s="28"/>
      <c r="L12" s="28">
        <f t="shared" si="0"/>
      </c>
    </row>
    <row r="13" spans="1:12" ht="15.75" customHeight="1">
      <c r="A13" s="24"/>
      <c r="B13" s="25"/>
      <c r="C13" s="24"/>
      <c r="D13" s="26"/>
      <c r="E13" s="47"/>
      <c r="F13" s="24"/>
      <c r="G13" s="27"/>
      <c r="H13" s="29"/>
      <c r="I13" s="28"/>
      <c r="J13" s="28"/>
      <c r="K13" s="28"/>
      <c r="L13" s="28">
        <f t="shared" si="0"/>
      </c>
    </row>
    <row r="14" spans="1:12" ht="15.75" customHeight="1">
      <c r="A14" s="24"/>
      <c r="B14" s="25"/>
      <c r="C14" s="24"/>
      <c r="D14" s="26"/>
      <c r="E14" s="47"/>
      <c r="F14" s="24"/>
      <c r="G14" s="27"/>
      <c r="H14" s="29"/>
      <c r="I14" s="28"/>
      <c r="J14" s="28"/>
      <c r="K14" s="28"/>
      <c r="L14" s="28">
        <f t="shared" si="0"/>
      </c>
    </row>
    <row r="15" spans="1:12" ht="15.75" customHeight="1">
      <c r="A15" s="24"/>
      <c r="B15" s="25"/>
      <c r="C15" s="24"/>
      <c r="D15" s="26"/>
      <c r="E15" s="47"/>
      <c r="F15" s="24"/>
      <c r="G15" s="27"/>
      <c r="H15" s="29"/>
      <c r="I15" s="28"/>
      <c r="J15" s="28"/>
      <c r="K15" s="28"/>
      <c r="L15" s="28">
        <f t="shared" si="0"/>
      </c>
    </row>
    <row r="16" spans="1:12" ht="15.75" customHeight="1">
      <c r="A16" s="24"/>
      <c r="B16" s="25"/>
      <c r="C16" s="24"/>
      <c r="D16" s="26"/>
      <c r="E16" s="47"/>
      <c r="F16" s="24"/>
      <c r="G16" s="27"/>
      <c r="H16" s="29"/>
      <c r="I16" s="28"/>
      <c r="J16" s="28"/>
      <c r="K16" s="28"/>
      <c r="L16" s="28">
        <f t="shared" si="0"/>
      </c>
    </row>
    <row r="17" spans="1:12" ht="15.75" customHeight="1">
      <c r="A17" s="24"/>
      <c r="B17" s="25"/>
      <c r="C17" s="24"/>
      <c r="D17" s="26"/>
      <c r="E17" s="47"/>
      <c r="F17" s="24"/>
      <c r="G17" s="27"/>
      <c r="H17" s="29"/>
      <c r="I17" s="28"/>
      <c r="J17" s="28"/>
      <c r="K17" s="28"/>
      <c r="L17" s="28">
        <f t="shared" si="0"/>
      </c>
    </row>
    <row r="18" spans="1:12" ht="15.75" customHeight="1">
      <c r="A18" s="24"/>
      <c r="B18" s="25"/>
      <c r="C18" s="24"/>
      <c r="D18" s="26"/>
      <c r="E18" s="47"/>
      <c r="F18" s="24"/>
      <c r="G18" s="27"/>
      <c r="H18" s="29"/>
      <c r="I18" s="28"/>
      <c r="J18" s="28"/>
      <c r="K18" s="28"/>
      <c r="L18" s="28">
        <f t="shared" si="0"/>
      </c>
    </row>
    <row r="19" spans="1:12" ht="15.75" customHeight="1">
      <c r="A19" s="24"/>
      <c r="B19" s="25"/>
      <c r="C19" s="24"/>
      <c r="D19" s="26"/>
      <c r="E19" s="47"/>
      <c r="F19" s="24"/>
      <c r="G19" s="27"/>
      <c r="H19" s="29"/>
      <c r="I19" s="28"/>
      <c r="J19" s="28"/>
      <c r="K19" s="28"/>
      <c r="L19" s="28">
        <f t="shared" si="0"/>
      </c>
    </row>
    <row r="20" spans="1:12" ht="15.75" customHeight="1">
      <c r="A20" s="24"/>
      <c r="B20" s="25"/>
      <c r="C20" s="24"/>
      <c r="D20" s="26"/>
      <c r="E20" s="47"/>
      <c r="F20" s="24"/>
      <c r="G20" s="27"/>
      <c r="H20" s="29"/>
      <c r="I20" s="28"/>
      <c r="J20" s="28"/>
      <c r="K20" s="28"/>
      <c r="L20" s="28">
        <f t="shared" si="0"/>
      </c>
    </row>
    <row r="21" spans="1:12" ht="15.75" customHeight="1">
      <c r="A21" s="24"/>
      <c r="B21" s="25"/>
      <c r="C21" s="24"/>
      <c r="D21" s="26"/>
      <c r="E21" s="47"/>
      <c r="F21" s="24"/>
      <c r="G21" s="27"/>
      <c r="H21" s="29"/>
      <c r="I21" s="28"/>
      <c r="J21" s="28"/>
      <c r="K21" s="28"/>
      <c r="L21" s="28">
        <f t="shared" si="0"/>
      </c>
    </row>
    <row r="22" spans="1:12" ht="15.75" customHeight="1">
      <c r="A22" s="24"/>
      <c r="B22" s="25"/>
      <c r="C22" s="24"/>
      <c r="D22" s="26"/>
      <c r="E22" s="47"/>
      <c r="F22" s="24"/>
      <c r="G22" s="27"/>
      <c r="H22" s="29"/>
      <c r="I22" s="28"/>
      <c r="J22" s="28"/>
      <c r="K22" s="28"/>
      <c r="L22" s="28">
        <f t="shared" si="0"/>
      </c>
    </row>
    <row r="23" spans="1:12" ht="15.75" customHeight="1">
      <c r="A23" s="24"/>
      <c r="B23" s="25"/>
      <c r="C23" s="24"/>
      <c r="D23" s="26"/>
      <c r="E23" s="47"/>
      <c r="F23" s="24"/>
      <c r="G23" s="27"/>
      <c r="H23" s="29"/>
      <c r="I23" s="28"/>
      <c r="J23" s="28"/>
      <c r="K23" s="28"/>
      <c r="L23" s="28">
        <f t="shared" si="0"/>
      </c>
    </row>
    <row r="24" spans="1:12" ht="15.75" customHeight="1">
      <c r="A24" s="24"/>
      <c r="B24" s="25"/>
      <c r="C24" s="24"/>
      <c r="D24" s="26"/>
      <c r="E24" s="47"/>
      <c r="F24" s="24"/>
      <c r="G24" s="27"/>
      <c r="H24" s="29"/>
      <c r="I24" s="28"/>
      <c r="J24" s="28"/>
      <c r="K24" s="28"/>
      <c r="L24" s="28">
        <f t="shared" si="0"/>
      </c>
    </row>
    <row r="25" spans="1:12" ht="15.75" customHeight="1">
      <c r="A25" s="24"/>
      <c r="B25" s="25"/>
      <c r="C25" s="24"/>
      <c r="D25" s="26"/>
      <c r="E25" s="47"/>
      <c r="F25" s="24"/>
      <c r="G25" s="27"/>
      <c r="H25" s="29"/>
      <c r="I25" s="28"/>
      <c r="J25" s="28"/>
      <c r="K25" s="28"/>
      <c r="L25" s="28">
        <f t="shared" si="0"/>
      </c>
    </row>
    <row r="26" spans="1:12" ht="15.75" customHeight="1">
      <c r="A26" s="24"/>
      <c r="B26" s="25"/>
      <c r="C26" s="24"/>
      <c r="D26" s="26"/>
      <c r="E26" s="47"/>
      <c r="F26" s="24"/>
      <c r="G26" s="27"/>
      <c r="H26" s="29"/>
      <c r="I26" s="28"/>
      <c r="J26" s="28"/>
      <c r="K26" s="28"/>
      <c r="L26" s="28"/>
    </row>
    <row r="27" spans="1:12" ht="15.75" customHeight="1">
      <c r="A27" s="30" t="s">
        <v>320</v>
      </c>
      <c r="B27" s="45"/>
      <c r="C27" s="35"/>
      <c r="D27" s="26"/>
      <c r="E27" s="35"/>
      <c r="F27" s="35"/>
      <c r="G27" s="27">
        <f>SUM(G6:G26)</f>
        <v>0</v>
      </c>
      <c r="H27" s="29">
        <f>SUM(H6:H26)</f>
        <v>0</v>
      </c>
      <c r="I27" s="28">
        <f>SUM(I6:I26)</f>
        <v>0</v>
      </c>
      <c r="J27" s="28"/>
      <c r="K27" s="28">
        <f>SUM(K6:K26)</f>
        <v>0</v>
      </c>
      <c r="L27" s="28">
        <f t="shared" si="0"/>
      </c>
    </row>
    <row r="28" spans="1:9" ht="15.75" customHeight="1">
      <c r="A28" s="32" t="str">
        <f>'填表说明'!B12</f>
        <v>资产占有单位填表人：</v>
      </c>
      <c r="I28" s="20" t="str">
        <f>'填表说明'!B8</f>
        <v>评估人员：</v>
      </c>
    </row>
    <row r="29" ht="15.75" customHeight="1">
      <c r="A29" s="32" t="str">
        <f>'填表说明'!B16</f>
        <v>填表日期：2017年01月10日</v>
      </c>
    </row>
  </sheetData>
  <sheetProtection/>
  <mergeCells count="3">
    <mergeCell ref="A2:L2"/>
    <mergeCell ref="A3:L3"/>
    <mergeCell ref="A27:B27"/>
  </mergeCells>
  <hyperlinks>
    <hyperlink ref="A1" location="索引目录!E9" display="返回索引页"/>
    <hyperlink ref="B1" location="交易性金融资产汇总!B6" display="返回"/>
  </hyperlinks>
  <printOptions horizontalCentered="1"/>
  <pageMargins left="0.35" right="0.35" top="0.79" bottom="0.79" header="1.01" footer="0.51"/>
  <pageSetup fitToHeight="0" fitToWidth="1" horizontalDpi="300" verticalDpi="300" orientation="landscape" paperSize="9" scale="95"/>
  <headerFooter alignWithMargins="0">
    <oddHeader>&amp;R&amp;"宋体,常规"&amp;10表&amp;"Times New Roman,常规"3-2-1
&amp;"宋体,常规"共&amp;"Times New Roman,常规"&amp;N&amp;"宋体,常规"页第&amp;"Times New Roman,常规"&amp;P&amp;"宋体,常规"页</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K29"/>
  <sheetViews>
    <sheetView workbookViewId="0" topLeftCell="A1">
      <selection activeCell="I10" sqref="I10"/>
    </sheetView>
  </sheetViews>
  <sheetFormatPr defaultColWidth="8.75390625" defaultRowHeight="15.75" customHeight="1" outlineLevelCol="1"/>
  <cols>
    <col min="1" max="1" width="5.50390625" style="13" customWidth="1"/>
    <col min="2" max="2" width="18.125" style="13" customWidth="1"/>
    <col min="3" max="3" width="9.00390625" style="13" bestFit="1" customWidth="1"/>
    <col min="4" max="5" width="8.25390625" style="13" customWidth="1"/>
    <col min="6" max="6" width="9.00390625" style="13" bestFit="1" customWidth="1"/>
    <col min="7" max="7" width="17.625" style="13" customWidth="1" outlineLevel="1"/>
    <col min="8" max="10" width="17.625" style="13" customWidth="1"/>
    <col min="11" max="11" width="11.75390625" style="13" customWidth="1"/>
    <col min="12" max="32" width="9.00390625" style="13" bestFit="1" customWidth="1"/>
    <col min="33" max="16384" width="8.75390625" style="13" customWidth="1"/>
  </cols>
  <sheetData>
    <row r="1" spans="1:11" ht="12.75">
      <c r="A1" s="74" t="s">
        <v>98</v>
      </c>
      <c r="B1" s="15" t="s">
        <v>223</v>
      </c>
      <c r="C1" s="16"/>
      <c r="D1" s="16"/>
      <c r="E1" s="16"/>
      <c r="F1" s="16"/>
      <c r="G1" s="16"/>
      <c r="H1" s="16"/>
      <c r="I1" s="16"/>
      <c r="J1" s="16"/>
      <c r="K1" s="16"/>
    </row>
    <row r="2" spans="1:11" s="11" customFormat="1" ht="30" customHeight="1">
      <c r="A2" s="17" t="s">
        <v>321</v>
      </c>
      <c r="B2" s="18"/>
      <c r="C2" s="18"/>
      <c r="D2" s="18"/>
      <c r="E2" s="18"/>
      <c r="F2" s="18"/>
      <c r="G2" s="18"/>
      <c r="H2" s="18"/>
      <c r="I2" s="18"/>
      <c r="J2" s="18"/>
      <c r="K2" s="18"/>
    </row>
    <row r="3" spans="1:11" ht="13.5" customHeight="1">
      <c r="A3" s="19" t="str">
        <f>'填表说明'!B9</f>
        <v>评估基准日：2016年12月31日</v>
      </c>
      <c r="B3" s="19"/>
      <c r="C3" s="19"/>
      <c r="D3" s="19"/>
      <c r="E3" s="19"/>
      <c r="F3" s="19"/>
      <c r="G3" s="19"/>
      <c r="H3" s="19"/>
      <c r="I3" s="33"/>
      <c r="J3" s="33"/>
      <c r="K3" s="33"/>
    </row>
    <row r="4" spans="1:11" ht="15.75" customHeight="1">
      <c r="A4" s="20" t="str">
        <f>'填表说明'!B11</f>
        <v>资产占有单位名称：黑龙江斯达特兽药有限公司</v>
      </c>
      <c r="K4" s="34" t="s">
        <v>100</v>
      </c>
    </row>
    <row r="5" spans="1:11" s="12" customFormat="1" ht="15.75" customHeight="1">
      <c r="A5" s="21" t="s">
        <v>173</v>
      </c>
      <c r="B5" s="21" t="s">
        <v>313</v>
      </c>
      <c r="C5" s="21" t="s">
        <v>322</v>
      </c>
      <c r="D5" s="21" t="s">
        <v>323</v>
      </c>
      <c r="E5" s="21" t="s">
        <v>315</v>
      </c>
      <c r="F5" s="21" t="s">
        <v>324</v>
      </c>
      <c r="G5" s="22" t="s">
        <v>205</v>
      </c>
      <c r="H5" s="45" t="s">
        <v>206</v>
      </c>
      <c r="I5" s="21" t="s">
        <v>207</v>
      </c>
      <c r="J5" s="21" t="s">
        <v>208</v>
      </c>
      <c r="K5" s="21" t="s">
        <v>228</v>
      </c>
    </row>
    <row r="6" spans="1:11" ht="15.75" customHeight="1">
      <c r="A6" s="24"/>
      <c r="B6" s="25"/>
      <c r="C6" s="24"/>
      <c r="D6" s="26"/>
      <c r="E6" s="26"/>
      <c r="F6" s="24"/>
      <c r="G6" s="27"/>
      <c r="H6" s="29"/>
      <c r="I6" s="28"/>
      <c r="J6" s="28"/>
      <c r="K6" s="28">
        <f>IF(I6=0,"",(J6-I6)/I6*100)</f>
      </c>
    </row>
    <row r="7" spans="1:11" ht="15.75" customHeight="1">
      <c r="A7" s="24"/>
      <c r="B7" s="25"/>
      <c r="C7" s="24"/>
      <c r="D7" s="26"/>
      <c r="E7" s="26"/>
      <c r="F7" s="24"/>
      <c r="G7" s="27"/>
      <c r="H7" s="29"/>
      <c r="I7" s="28"/>
      <c r="J7" s="28"/>
      <c r="K7" s="28">
        <f aca="true" t="shared" si="0" ref="K7:K25">IF(I7=0,"",(J7-I7)/I7*100)</f>
      </c>
    </row>
    <row r="8" spans="1:11" ht="15.75" customHeight="1">
      <c r="A8" s="24"/>
      <c r="B8" s="25"/>
      <c r="C8" s="24"/>
      <c r="D8" s="26"/>
      <c r="E8" s="26"/>
      <c r="F8" s="24"/>
      <c r="G8" s="27"/>
      <c r="H8" s="29"/>
      <c r="I8" s="28"/>
      <c r="J8" s="28"/>
      <c r="K8" s="28">
        <f t="shared" si="0"/>
      </c>
    </row>
    <row r="9" spans="1:11" ht="15.75" customHeight="1">
      <c r="A9" s="24"/>
      <c r="B9" s="25"/>
      <c r="C9" s="24"/>
      <c r="D9" s="26"/>
      <c r="E9" s="26"/>
      <c r="F9" s="24"/>
      <c r="G9" s="27"/>
      <c r="H9" s="29"/>
      <c r="I9" s="28"/>
      <c r="J9" s="28"/>
      <c r="K9" s="28">
        <f t="shared" si="0"/>
      </c>
    </row>
    <row r="10" spans="1:11" ht="15.75" customHeight="1">
      <c r="A10" s="24"/>
      <c r="B10" s="25"/>
      <c r="C10" s="24"/>
      <c r="D10" s="26"/>
      <c r="E10" s="26"/>
      <c r="F10" s="24"/>
      <c r="G10" s="27"/>
      <c r="H10" s="29"/>
      <c r="I10" s="28"/>
      <c r="J10" s="28"/>
      <c r="K10" s="28">
        <f t="shared" si="0"/>
      </c>
    </row>
    <row r="11" spans="1:11" ht="15.75" customHeight="1">
      <c r="A11" s="24"/>
      <c r="B11" s="25"/>
      <c r="C11" s="24"/>
      <c r="D11" s="26"/>
      <c r="E11" s="26"/>
      <c r="F11" s="24"/>
      <c r="G11" s="27"/>
      <c r="H11" s="29"/>
      <c r="I11" s="28"/>
      <c r="J11" s="28"/>
      <c r="K11" s="28">
        <f t="shared" si="0"/>
      </c>
    </row>
    <row r="12" spans="1:11" ht="15.75" customHeight="1">
      <c r="A12" s="24"/>
      <c r="B12" s="25"/>
      <c r="C12" s="24"/>
      <c r="D12" s="26"/>
      <c r="E12" s="26"/>
      <c r="F12" s="24"/>
      <c r="G12" s="27"/>
      <c r="H12" s="29"/>
      <c r="I12" s="28"/>
      <c r="J12" s="28"/>
      <c r="K12" s="28">
        <f t="shared" si="0"/>
      </c>
    </row>
    <row r="13" spans="1:11" ht="15.75" customHeight="1">
      <c r="A13" s="24"/>
      <c r="B13" s="25"/>
      <c r="C13" s="24"/>
      <c r="D13" s="26"/>
      <c r="E13" s="26"/>
      <c r="F13" s="24"/>
      <c r="G13" s="27"/>
      <c r="H13" s="29"/>
      <c r="I13" s="28"/>
      <c r="J13" s="28"/>
      <c r="K13" s="28">
        <f t="shared" si="0"/>
      </c>
    </row>
    <row r="14" spans="1:11" ht="15.75" customHeight="1">
      <c r="A14" s="24"/>
      <c r="B14" s="25"/>
      <c r="C14" s="24"/>
      <c r="D14" s="26"/>
      <c r="E14" s="26"/>
      <c r="F14" s="24"/>
      <c r="G14" s="27"/>
      <c r="H14" s="29"/>
      <c r="I14" s="28"/>
      <c r="J14" s="28"/>
      <c r="K14" s="28">
        <f t="shared" si="0"/>
      </c>
    </row>
    <row r="15" spans="1:11" ht="15.75" customHeight="1">
      <c r="A15" s="24"/>
      <c r="B15" s="25"/>
      <c r="C15" s="24"/>
      <c r="D15" s="26"/>
      <c r="E15" s="26"/>
      <c r="F15" s="24"/>
      <c r="G15" s="27"/>
      <c r="H15" s="29"/>
      <c r="I15" s="28"/>
      <c r="J15" s="28"/>
      <c r="K15" s="28">
        <f t="shared" si="0"/>
      </c>
    </row>
    <row r="16" spans="1:11" ht="15.75" customHeight="1">
      <c r="A16" s="24"/>
      <c r="B16" s="25"/>
      <c r="C16" s="24"/>
      <c r="D16" s="26"/>
      <c r="E16" s="26"/>
      <c r="F16" s="24"/>
      <c r="G16" s="27"/>
      <c r="H16" s="29"/>
      <c r="I16" s="28"/>
      <c r="J16" s="28"/>
      <c r="K16" s="28">
        <f t="shared" si="0"/>
      </c>
    </row>
    <row r="17" spans="1:11" ht="15.75" customHeight="1">
      <c r="A17" s="24"/>
      <c r="B17" s="25"/>
      <c r="C17" s="24"/>
      <c r="D17" s="26"/>
      <c r="E17" s="26"/>
      <c r="F17" s="24"/>
      <c r="G17" s="27"/>
      <c r="H17" s="29"/>
      <c r="I17" s="28"/>
      <c r="J17" s="28"/>
      <c r="K17" s="28">
        <f t="shared" si="0"/>
      </c>
    </row>
    <row r="18" spans="1:11" ht="15.75" customHeight="1">
      <c r="A18" s="24"/>
      <c r="B18" s="25"/>
      <c r="C18" s="24"/>
      <c r="D18" s="26"/>
      <c r="E18" s="26"/>
      <c r="F18" s="24"/>
      <c r="G18" s="27"/>
      <c r="H18" s="29"/>
      <c r="I18" s="28"/>
      <c r="J18" s="28"/>
      <c r="K18" s="28">
        <f t="shared" si="0"/>
      </c>
    </row>
    <row r="19" spans="1:11" ht="15.75" customHeight="1">
      <c r="A19" s="24"/>
      <c r="B19" s="25"/>
      <c r="C19" s="24"/>
      <c r="D19" s="26"/>
      <c r="E19" s="26"/>
      <c r="F19" s="24"/>
      <c r="G19" s="27"/>
      <c r="H19" s="29"/>
      <c r="I19" s="28"/>
      <c r="J19" s="28"/>
      <c r="K19" s="28">
        <f t="shared" si="0"/>
      </c>
    </row>
    <row r="20" spans="1:11" ht="15.75" customHeight="1">
      <c r="A20" s="24"/>
      <c r="B20" s="25"/>
      <c r="C20" s="24"/>
      <c r="D20" s="26"/>
      <c r="E20" s="26"/>
      <c r="F20" s="24"/>
      <c r="G20" s="27"/>
      <c r="H20" s="29"/>
      <c r="I20" s="28"/>
      <c r="J20" s="28"/>
      <c r="K20" s="28">
        <f t="shared" si="0"/>
      </c>
    </row>
    <row r="21" spans="1:11" ht="15.75" customHeight="1">
      <c r="A21" s="24"/>
      <c r="B21" s="25"/>
      <c r="C21" s="24"/>
      <c r="D21" s="26"/>
      <c r="E21" s="26"/>
      <c r="F21" s="24"/>
      <c r="G21" s="27"/>
      <c r="H21" s="29"/>
      <c r="I21" s="28"/>
      <c r="J21" s="28"/>
      <c r="K21" s="28">
        <f t="shared" si="0"/>
      </c>
    </row>
    <row r="22" spans="1:11" ht="15.75" customHeight="1">
      <c r="A22" s="24"/>
      <c r="B22" s="25"/>
      <c r="C22" s="24"/>
      <c r="D22" s="26"/>
      <c r="E22" s="26"/>
      <c r="F22" s="24"/>
      <c r="G22" s="27"/>
      <c r="H22" s="29"/>
      <c r="I22" s="28"/>
      <c r="J22" s="28"/>
      <c r="K22" s="28">
        <f t="shared" si="0"/>
      </c>
    </row>
    <row r="23" spans="1:11" ht="15.75" customHeight="1">
      <c r="A23" s="24"/>
      <c r="B23" s="25"/>
      <c r="C23" s="24"/>
      <c r="D23" s="26"/>
      <c r="E23" s="26"/>
      <c r="F23" s="24"/>
      <c r="G23" s="27"/>
      <c r="H23" s="29"/>
      <c r="I23" s="28"/>
      <c r="J23" s="28"/>
      <c r="K23" s="28">
        <f t="shared" si="0"/>
      </c>
    </row>
    <row r="24" spans="1:11" ht="15.75" customHeight="1">
      <c r="A24" s="24"/>
      <c r="B24" s="25"/>
      <c r="C24" s="24"/>
      <c r="D24" s="26"/>
      <c r="E24" s="26"/>
      <c r="F24" s="24"/>
      <c r="G24" s="27"/>
      <c r="H24" s="29"/>
      <c r="I24" s="28"/>
      <c r="J24" s="28"/>
      <c r="K24" s="28">
        <f t="shared" si="0"/>
      </c>
    </row>
    <row r="25" spans="1:11" ht="15.75" customHeight="1">
      <c r="A25" s="24"/>
      <c r="B25" s="25"/>
      <c r="C25" s="24"/>
      <c r="D25" s="26"/>
      <c r="E25" s="26"/>
      <c r="F25" s="24"/>
      <c r="G25" s="27"/>
      <c r="H25" s="29"/>
      <c r="I25" s="28"/>
      <c r="J25" s="28"/>
      <c r="K25" s="28">
        <f t="shared" si="0"/>
      </c>
    </row>
    <row r="26" spans="1:11" ht="15.75" customHeight="1">
      <c r="A26" s="24"/>
      <c r="B26" s="25"/>
      <c r="C26" s="24"/>
      <c r="D26" s="26"/>
      <c r="E26" s="26"/>
      <c r="F26" s="24"/>
      <c r="G26" s="27"/>
      <c r="H26" s="29"/>
      <c r="I26" s="28"/>
      <c r="J26" s="28"/>
      <c r="K26" s="28"/>
    </row>
    <row r="27" spans="1:11" ht="15.75" customHeight="1">
      <c r="A27" s="30" t="s">
        <v>320</v>
      </c>
      <c r="B27" s="45"/>
      <c r="C27" s="35"/>
      <c r="D27" s="26"/>
      <c r="E27" s="26"/>
      <c r="F27" s="35"/>
      <c r="G27" s="27">
        <f>SUM(G6:G26)</f>
        <v>0</v>
      </c>
      <c r="H27" s="29">
        <f>SUM(H6:H26)</f>
        <v>0</v>
      </c>
      <c r="I27" s="28">
        <f>SUM(I6:I26)</f>
        <v>0</v>
      </c>
      <c r="J27" s="28">
        <f>SUM(J6:J26)</f>
        <v>0</v>
      </c>
      <c r="K27" s="28">
        <f>IF(I27=0,"",(J27-I27)/I27*100)</f>
      </c>
    </row>
    <row r="28" spans="1:9" ht="15.75" customHeight="1">
      <c r="A28" s="32" t="str">
        <f>'填表说明'!B12</f>
        <v>资产占有单位填表人：</v>
      </c>
      <c r="I28" s="20" t="str">
        <f>'填表说明'!B8</f>
        <v>评估人员：</v>
      </c>
    </row>
    <row r="29" ht="15.75" customHeight="1">
      <c r="A29" s="32" t="str">
        <f>'填表说明'!B16</f>
        <v>填表日期：2017年01月10日</v>
      </c>
    </row>
  </sheetData>
  <sheetProtection/>
  <mergeCells count="3">
    <mergeCell ref="A2:K2"/>
    <mergeCell ref="A3:K3"/>
    <mergeCell ref="A27:B27"/>
  </mergeCells>
  <hyperlinks>
    <hyperlink ref="A1" location="索引目录!E10" display="返回索引页"/>
    <hyperlink ref="B1" location="交易性金融资产汇总!B7" display="返回"/>
  </hyperlinks>
  <printOptions horizontalCentered="1"/>
  <pageMargins left="0.35" right="0.35" top="0.79" bottom="0.79" header="1.03" footer="0.51"/>
  <pageSetup fitToHeight="0" fitToWidth="1" horizontalDpi="300" verticalDpi="300" orientation="landscape" paperSize="9" scale="93"/>
  <headerFooter alignWithMargins="0">
    <oddHeader>&amp;R&amp;"宋体,常规"&amp;10表&amp;"Times New Roman,常规"3-2-2
&amp;"宋体,常规"共&amp;"Times New Roman,常规"&amp;N&amp;"宋体,常规"页第&amp;"Times New Roman,常规"&amp;P&amp;"宋体,常规"页</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G13" sqref="G13"/>
    </sheetView>
  </sheetViews>
  <sheetFormatPr defaultColWidth="8.75390625" defaultRowHeight="15.75" customHeight="1" outlineLevelCol="1"/>
  <cols>
    <col min="1" max="1" width="5.875" style="13" customWidth="1"/>
    <col min="2" max="2" width="16.625" style="13" customWidth="1"/>
    <col min="3" max="3" width="13.75390625" style="13" customWidth="1"/>
    <col min="4" max="4" width="7.25390625" style="13" customWidth="1"/>
    <col min="5" max="5" width="7.375" style="13" customWidth="1"/>
    <col min="6" max="6" width="9.375" style="13" bestFit="1" customWidth="1"/>
    <col min="7" max="7" width="13.25390625" style="13" customWidth="1" outlineLevel="1"/>
    <col min="8" max="8" width="13.125" style="13" bestFit="1" customWidth="1"/>
    <col min="9" max="9" width="15.00390625" style="13" customWidth="1"/>
    <col min="10" max="10" width="12.875" style="13" customWidth="1"/>
    <col min="11" max="11" width="14.875" style="13" customWidth="1"/>
    <col min="12" max="12" width="12.875" style="13" customWidth="1"/>
    <col min="13" max="32" width="9.00390625" style="13" bestFit="1" customWidth="1"/>
    <col min="33" max="16384" width="8.75390625" style="13" customWidth="1"/>
  </cols>
  <sheetData>
    <row r="1" spans="1:12" ht="20.25" customHeight="1">
      <c r="A1" s="74" t="s">
        <v>98</v>
      </c>
      <c r="B1" s="15" t="s">
        <v>223</v>
      </c>
      <c r="C1" s="16"/>
      <c r="D1" s="16"/>
      <c r="E1" s="16"/>
      <c r="F1" s="16"/>
      <c r="G1" s="16"/>
      <c r="H1" s="16"/>
      <c r="I1" s="16"/>
      <c r="J1" s="16"/>
      <c r="K1" s="16"/>
      <c r="L1" s="16"/>
    </row>
    <row r="2" spans="1:12" s="11" customFormat="1" ht="30" customHeight="1">
      <c r="A2" s="17" t="s">
        <v>325</v>
      </c>
      <c r="B2" s="18"/>
      <c r="C2" s="18"/>
      <c r="D2" s="18"/>
      <c r="E2" s="18"/>
      <c r="F2" s="18"/>
      <c r="G2" s="18"/>
      <c r="H2" s="18"/>
      <c r="I2" s="18"/>
      <c r="J2" s="18"/>
      <c r="K2" s="18"/>
      <c r="L2" s="18"/>
    </row>
    <row r="3" spans="1:12" ht="13.5" customHeight="1">
      <c r="A3" s="19" t="str">
        <f>'填表说明'!B9</f>
        <v>评估基准日：2016年12月31日</v>
      </c>
      <c r="B3" s="19"/>
      <c r="C3" s="19"/>
      <c r="D3" s="19"/>
      <c r="E3" s="19"/>
      <c r="F3" s="19"/>
      <c r="G3" s="19"/>
      <c r="H3" s="19"/>
      <c r="I3" s="33"/>
      <c r="J3" s="33"/>
      <c r="K3" s="33"/>
      <c r="L3" s="33"/>
    </row>
    <row r="4" spans="1:12" ht="15.75" customHeight="1">
      <c r="A4" s="20" t="str">
        <f>'填表说明'!B11</f>
        <v>资产占有单位名称：黑龙江斯达特兽药有限公司</v>
      </c>
      <c r="L4" s="34" t="s">
        <v>100</v>
      </c>
    </row>
    <row r="5" spans="1:12" s="12" customFormat="1" ht="15.75" customHeight="1">
      <c r="A5" s="21" t="s">
        <v>173</v>
      </c>
      <c r="B5" s="21" t="s">
        <v>326</v>
      </c>
      <c r="C5" s="21" t="s">
        <v>327</v>
      </c>
      <c r="D5" s="21" t="s">
        <v>328</v>
      </c>
      <c r="E5" s="21" t="s">
        <v>315</v>
      </c>
      <c r="F5" s="21" t="s">
        <v>329</v>
      </c>
      <c r="G5" s="22" t="s">
        <v>205</v>
      </c>
      <c r="H5" s="45" t="s">
        <v>206</v>
      </c>
      <c r="I5" s="21" t="s">
        <v>207</v>
      </c>
      <c r="J5" s="21" t="s">
        <v>330</v>
      </c>
      <c r="K5" s="21" t="s">
        <v>208</v>
      </c>
      <c r="L5" s="21" t="s">
        <v>228</v>
      </c>
    </row>
    <row r="6" spans="1:12" ht="15.75" customHeight="1">
      <c r="A6" s="24"/>
      <c r="B6" s="25"/>
      <c r="C6" s="24"/>
      <c r="D6" s="26"/>
      <c r="E6" s="26"/>
      <c r="F6" s="24"/>
      <c r="G6" s="27"/>
      <c r="H6" s="29"/>
      <c r="I6" s="28"/>
      <c r="J6" s="28"/>
      <c r="K6" s="28"/>
      <c r="L6" s="28">
        <f aca="true" t="shared" si="0" ref="L6:L25">IF(I6=0,"",(K6-I6)/I6*100)</f>
      </c>
    </row>
    <row r="7" spans="1:12" ht="15.75" customHeight="1">
      <c r="A7" s="24"/>
      <c r="B7" s="25"/>
      <c r="C7" s="24"/>
      <c r="D7" s="26"/>
      <c r="E7" s="47"/>
      <c r="F7" s="24"/>
      <c r="G7" s="27"/>
      <c r="H7" s="29"/>
      <c r="I7" s="28"/>
      <c r="J7" s="28"/>
      <c r="K7" s="28"/>
      <c r="L7" s="28">
        <f t="shared" si="0"/>
      </c>
    </row>
    <row r="8" spans="1:12" ht="15.75" customHeight="1">
      <c r="A8" s="24"/>
      <c r="B8" s="25"/>
      <c r="C8" s="24"/>
      <c r="D8" s="26"/>
      <c r="E8" s="47"/>
      <c r="F8" s="24"/>
      <c r="G8" s="27"/>
      <c r="H8" s="29"/>
      <c r="I8" s="28"/>
      <c r="J8" s="28"/>
      <c r="K8" s="28"/>
      <c r="L8" s="28">
        <f t="shared" si="0"/>
      </c>
    </row>
    <row r="9" spans="1:12" ht="15.75" customHeight="1">
      <c r="A9" s="24"/>
      <c r="B9" s="25"/>
      <c r="C9" s="24"/>
      <c r="D9" s="26"/>
      <c r="E9" s="47"/>
      <c r="F9" s="24"/>
      <c r="G9" s="27"/>
      <c r="H9" s="29"/>
      <c r="I9" s="28"/>
      <c r="J9" s="28"/>
      <c r="K9" s="28"/>
      <c r="L9" s="28">
        <f t="shared" si="0"/>
      </c>
    </row>
    <row r="10" spans="1:12" ht="15.75" customHeight="1">
      <c r="A10" s="24"/>
      <c r="B10" s="25"/>
      <c r="C10" s="24"/>
      <c r="D10" s="26"/>
      <c r="E10" s="47"/>
      <c r="F10" s="24"/>
      <c r="G10" s="27" t="s">
        <v>319</v>
      </c>
      <c r="H10" s="29"/>
      <c r="I10" s="28"/>
      <c r="J10" s="28"/>
      <c r="K10" s="28"/>
      <c r="L10" s="28">
        <f t="shared" si="0"/>
      </c>
    </row>
    <row r="11" spans="1:12" ht="15.75" customHeight="1">
      <c r="A11" s="24"/>
      <c r="B11" s="25"/>
      <c r="C11" s="24"/>
      <c r="D11" s="26"/>
      <c r="E11" s="47"/>
      <c r="F11" s="24"/>
      <c r="G11" s="27"/>
      <c r="H11" s="29"/>
      <c r="I11" s="28"/>
      <c r="J11" s="28"/>
      <c r="K11" s="28"/>
      <c r="L11" s="28">
        <f t="shared" si="0"/>
      </c>
    </row>
    <row r="12" spans="1:12" ht="15.75" customHeight="1">
      <c r="A12" s="24"/>
      <c r="B12" s="25"/>
      <c r="C12" s="24"/>
      <c r="D12" s="26"/>
      <c r="E12" s="47"/>
      <c r="F12" s="24"/>
      <c r="G12" s="27"/>
      <c r="H12" s="29"/>
      <c r="I12" s="28"/>
      <c r="J12" s="28"/>
      <c r="K12" s="28"/>
      <c r="L12" s="28">
        <f t="shared" si="0"/>
      </c>
    </row>
    <row r="13" spans="1:12" ht="15.75" customHeight="1">
      <c r="A13" s="24"/>
      <c r="B13" s="25"/>
      <c r="C13" s="24"/>
      <c r="D13" s="26"/>
      <c r="E13" s="47"/>
      <c r="F13" s="24"/>
      <c r="G13" s="27"/>
      <c r="H13" s="29"/>
      <c r="I13" s="28"/>
      <c r="J13" s="28"/>
      <c r="K13" s="28"/>
      <c r="L13" s="28">
        <f t="shared" si="0"/>
      </c>
    </row>
    <row r="14" spans="1:12" ht="15.75" customHeight="1">
      <c r="A14" s="24"/>
      <c r="B14" s="25"/>
      <c r="C14" s="24"/>
      <c r="D14" s="26"/>
      <c r="E14" s="47"/>
      <c r="F14" s="24"/>
      <c r="G14" s="27"/>
      <c r="H14" s="29"/>
      <c r="I14" s="28"/>
      <c r="J14" s="28"/>
      <c r="K14" s="28"/>
      <c r="L14" s="28">
        <f t="shared" si="0"/>
      </c>
    </row>
    <row r="15" spans="1:12" ht="15.75" customHeight="1">
      <c r="A15" s="24"/>
      <c r="B15" s="25"/>
      <c r="C15" s="24"/>
      <c r="D15" s="26"/>
      <c r="E15" s="47"/>
      <c r="F15" s="24"/>
      <c r="G15" s="27"/>
      <c r="H15" s="29"/>
      <c r="I15" s="28"/>
      <c r="J15" s="28"/>
      <c r="K15" s="28"/>
      <c r="L15" s="28">
        <f t="shared" si="0"/>
      </c>
    </row>
    <row r="16" spans="1:12" ht="15.75" customHeight="1">
      <c r="A16" s="24"/>
      <c r="B16" s="25"/>
      <c r="C16" s="24"/>
      <c r="D16" s="26"/>
      <c r="E16" s="47"/>
      <c r="F16" s="24"/>
      <c r="G16" s="27"/>
      <c r="H16" s="29"/>
      <c r="I16" s="28"/>
      <c r="J16" s="28"/>
      <c r="K16" s="28"/>
      <c r="L16" s="28">
        <f t="shared" si="0"/>
      </c>
    </row>
    <row r="17" spans="1:12" ht="15.75" customHeight="1">
      <c r="A17" s="24"/>
      <c r="B17" s="25"/>
      <c r="C17" s="24"/>
      <c r="D17" s="26"/>
      <c r="E17" s="47"/>
      <c r="F17" s="24"/>
      <c r="G17" s="27"/>
      <c r="H17" s="29"/>
      <c r="I17" s="28"/>
      <c r="J17" s="28"/>
      <c r="K17" s="28"/>
      <c r="L17" s="28">
        <f t="shared" si="0"/>
      </c>
    </row>
    <row r="18" spans="1:12" ht="15.75" customHeight="1">
      <c r="A18" s="24"/>
      <c r="B18" s="25"/>
      <c r="C18" s="24"/>
      <c r="D18" s="26"/>
      <c r="E18" s="47"/>
      <c r="F18" s="24"/>
      <c r="G18" s="27"/>
      <c r="H18" s="29"/>
      <c r="I18" s="28"/>
      <c r="J18" s="28"/>
      <c r="K18" s="28"/>
      <c r="L18" s="28">
        <f t="shared" si="0"/>
      </c>
    </row>
    <row r="19" spans="1:12" ht="15.75" customHeight="1">
      <c r="A19" s="24"/>
      <c r="B19" s="25"/>
      <c r="C19" s="24"/>
      <c r="D19" s="26"/>
      <c r="E19" s="47"/>
      <c r="F19" s="24"/>
      <c r="G19" s="27"/>
      <c r="H19" s="29"/>
      <c r="I19" s="28"/>
      <c r="J19" s="28"/>
      <c r="K19" s="28"/>
      <c r="L19" s="28">
        <f t="shared" si="0"/>
      </c>
    </row>
    <row r="20" spans="1:12" ht="15.75" customHeight="1">
      <c r="A20" s="24"/>
      <c r="B20" s="25"/>
      <c r="C20" s="24"/>
      <c r="D20" s="26"/>
      <c r="E20" s="47"/>
      <c r="F20" s="24"/>
      <c r="G20" s="27"/>
      <c r="H20" s="29"/>
      <c r="I20" s="28"/>
      <c r="J20" s="28"/>
      <c r="K20" s="28"/>
      <c r="L20" s="28">
        <f t="shared" si="0"/>
      </c>
    </row>
    <row r="21" spans="1:12" ht="15.75" customHeight="1">
      <c r="A21" s="24"/>
      <c r="B21" s="25"/>
      <c r="C21" s="24"/>
      <c r="D21" s="26"/>
      <c r="E21" s="47"/>
      <c r="F21" s="24"/>
      <c r="G21" s="27"/>
      <c r="H21" s="29"/>
      <c r="I21" s="28"/>
      <c r="J21" s="28"/>
      <c r="K21" s="28"/>
      <c r="L21" s="28">
        <f t="shared" si="0"/>
      </c>
    </row>
    <row r="22" spans="1:12" ht="15.75" customHeight="1">
      <c r="A22" s="24"/>
      <c r="B22" s="25"/>
      <c r="C22" s="24"/>
      <c r="D22" s="26"/>
      <c r="E22" s="47"/>
      <c r="F22" s="24"/>
      <c r="G22" s="27"/>
      <c r="H22" s="29"/>
      <c r="I22" s="28"/>
      <c r="J22" s="28"/>
      <c r="K22" s="28"/>
      <c r="L22" s="28">
        <f t="shared" si="0"/>
      </c>
    </row>
    <row r="23" spans="1:12" ht="15.75" customHeight="1">
      <c r="A23" s="24"/>
      <c r="B23" s="25"/>
      <c r="C23" s="24"/>
      <c r="D23" s="26"/>
      <c r="E23" s="47"/>
      <c r="F23" s="24"/>
      <c r="G23" s="27"/>
      <c r="H23" s="29"/>
      <c r="I23" s="28"/>
      <c r="J23" s="28"/>
      <c r="K23" s="28"/>
      <c r="L23" s="28">
        <f t="shared" si="0"/>
      </c>
    </row>
    <row r="24" spans="1:12" ht="15.75" customHeight="1">
      <c r="A24" s="24"/>
      <c r="B24" s="25"/>
      <c r="C24" s="24"/>
      <c r="D24" s="26"/>
      <c r="E24" s="47"/>
      <c r="F24" s="24"/>
      <c r="G24" s="27"/>
      <c r="H24" s="29"/>
      <c r="I24" s="28"/>
      <c r="J24" s="28"/>
      <c r="K24" s="28"/>
      <c r="L24" s="28">
        <f t="shared" si="0"/>
      </c>
    </row>
    <row r="25" spans="1:12" ht="15.75" customHeight="1">
      <c r="A25" s="24"/>
      <c r="B25" s="25"/>
      <c r="C25" s="24"/>
      <c r="D25" s="26"/>
      <c r="E25" s="47"/>
      <c r="F25" s="24"/>
      <c r="G25" s="27"/>
      <c r="H25" s="29"/>
      <c r="I25" s="28"/>
      <c r="J25" s="28"/>
      <c r="K25" s="28"/>
      <c r="L25" s="28">
        <f t="shared" si="0"/>
      </c>
    </row>
    <row r="26" spans="1:12" ht="15.75" customHeight="1">
      <c r="A26" s="24"/>
      <c r="B26" s="25"/>
      <c r="C26" s="24"/>
      <c r="D26" s="26"/>
      <c r="E26" s="47"/>
      <c r="F26" s="24"/>
      <c r="G26" s="27"/>
      <c r="H26" s="29"/>
      <c r="I26" s="28"/>
      <c r="J26" s="28"/>
      <c r="K26" s="28"/>
      <c r="L26" s="28"/>
    </row>
    <row r="27" spans="1:12" ht="15.75" customHeight="1">
      <c r="A27" s="30" t="s">
        <v>320</v>
      </c>
      <c r="B27" s="45"/>
      <c r="C27" s="35"/>
      <c r="D27" s="26"/>
      <c r="E27" s="35"/>
      <c r="F27" s="35"/>
      <c r="G27" s="27">
        <f>SUM(G6:G26)</f>
        <v>0</v>
      </c>
      <c r="H27" s="29">
        <f>SUM(H6:H26)</f>
        <v>0</v>
      </c>
      <c r="I27" s="28">
        <f>SUM(I6:I26)</f>
        <v>0</v>
      </c>
      <c r="J27" s="28"/>
      <c r="K27" s="28">
        <f>SUM(K6:K26)</f>
        <v>0</v>
      </c>
      <c r="L27" s="28">
        <f>IF(I27=0,"",(K27-I27)/I27*100)</f>
      </c>
    </row>
    <row r="28" spans="1:9" ht="15.75" customHeight="1">
      <c r="A28" s="32" t="str">
        <f>'填表说明'!B12</f>
        <v>资产占有单位填表人：</v>
      </c>
      <c r="I28" s="20" t="str">
        <f>'填表说明'!B8</f>
        <v>评估人员：</v>
      </c>
    </row>
    <row r="29" ht="15.75" customHeight="1">
      <c r="A29" s="32" t="str">
        <f>'填表说明'!B16</f>
        <v>填表日期：2017年01月10日</v>
      </c>
    </row>
  </sheetData>
  <sheetProtection/>
  <mergeCells count="3">
    <mergeCell ref="A2:L2"/>
    <mergeCell ref="A3:L3"/>
    <mergeCell ref="A27:B27"/>
  </mergeCells>
  <hyperlinks>
    <hyperlink ref="B1" location="交易性金融资产汇总!B8" display="返回"/>
    <hyperlink ref="A1" location="索引目录!E11" display="返回索引页"/>
  </hyperlinks>
  <printOptions horizontalCentered="1"/>
  <pageMargins left="0.35" right="0.35" top="0.79" bottom="0.79" header="1.01" footer="0.51"/>
  <pageSetup fitToHeight="0" fitToWidth="1" horizontalDpi="300" verticalDpi="300" orientation="landscape" paperSize="9" scale="92"/>
  <headerFooter alignWithMargins="0">
    <oddHeader>&amp;R&amp;"宋体,常规"&amp;10表&amp;"Times New Roman,常规"3-2-3
&amp;"宋体,常规"共&amp;"Times New Roman,常规"&amp;N&amp;"宋体,常规"页第&amp;"Times New Roman,常规"&amp;P&amp;"宋体,常规"页</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29"/>
  <sheetViews>
    <sheetView workbookViewId="0" topLeftCell="A1">
      <selection activeCell="A1" sqref="A1"/>
    </sheetView>
  </sheetViews>
  <sheetFormatPr defaultColWidth="8.75390625" defaultRowHeight="15.75" customHeight="1" outlineLevelCol="1"/>
  <cols>
    <col min="1" max="1" width="5.25390625" style="13" customWidth="1"/>
    <col min="2" max="2" width="18.375" style="13" customWidth="1"/>
    <col min="3" max="3" width="7.625" style="13" customWidth="1"/>
    <col min="4" max="4" width="7.75390625" style="13" customWidth="1"/>
    <col min="5" max="5" width="9.00390625" style="13" bestFit="1" customWidth="1"/>
    <col min="6" max="6" width="16.375" style="171" customWidth="1" outlineLevel="1"/>
    <col min="7" max="7" width="13.125" style="171" bestFit="1" customWidth="1"/>
    <col min="8" max="8" width="16.625" style="171" customWidth="1"/>
    <col min="9" max="10" width="14.625" style="171" customWidth="1"/>
    <col min="11" max="11" width="14.625" style="13" customWidth="1"/>
    <col min="12" max="32" width="9.00390625" style="13" bestFit="1" customWidth="1"/>
    <col min="33" max="16384" width="8.75390625" style="13" customWidth="1"/>
  </cols>
  <sheetData>
    <row r="1" spans="1:11" ht="15">
      <c r="A1" s="74" t="s">
        <v>98</v>
      </c>
      <c r="B1" s="15" t="s">
        <v>223</v>
      </c>
      <c r="C1" s="16"/>
      <c r="D1" s="16"/>
      <c r="E1" s="16"/>
      <c r="F1" s="16"/>
      <c r="G1" s="16"/>
      <c r="H1" s="16"/>
      <c r="I1" s="16"/>
      <c r="J1" s="16"/>
      <c r="K1" s="16"/>
    </row>
    <row r="2" spans="1:11" s="11" customFormat="1" ht="30" customHeight="1">
      <c r="A2" s="17" t="s">
        <v>331</v>
      </c>
      <c r="B2" s="18"/>
      <c r="C2" s="18"/>
      <c r="D2" s="18"/>
      <c r="E2" s="18"/>
      <c r="F2" s="18"/>
      <c r="G2" s="18"/>
      <c r="H2" s="18"/>
      <c r="I2" s="18"/>
      <c r="J2" s="18"/>
      <c r="K2" s="18"/>
    </row>
    <row r="3" spans="1:11" ht="13.5" customHeight="1">
      <c r="A3" s="19" t="str">
        <f>'填表说明'!B9</f>
        <v>评估基准日：2016年12月31日</v>
      </c>
      <c r="B3" s="19"/>
      <c r="C3" s="19"/>
      <c r="D3" s="19"/>
      <c r="E3" s="19"/>
      <c r="F3" s="19"/>
      <c r="G3" s="19"/>
      <c r="H3" s="19"/>
      <c r="I3" s="33"/>
      <c r="J3" s="33"/>
      <c r="K3" s="33"/>
    </row>
    <row r="4" spans="1:11" ht="15.75" customHeight="1">
      <c r="A4" s="20" t="str">
        <f>'填表说明'!B11</f>
        <v>资产占有单位名称：黑龙江斯达特兽药有限公司</v>
      </c>
      <c r="K4" s="34" t="s">
        <v>100</v>
      </c>
    </row>
    <row r="5" spans="1:11" s="12" customFormat="1" ht="15.75" customHeight="1">
      <c r="A5" s="21" t="s">
        <v>173</v>
      </c>
      <c r="B5" s="21" t="s">
        <v>332</v>
      </c>
      <c r="C5" s="21" t="s">
        <v>333</v>
      </c>
      <c r="D5" s="21" t="s">
        <v>334</v>
      </c>
      <c r="E5" s="21" t="s">
        <v>324</v>
      </c>
      <c r="F5" s="173" t="s">
        <v>205</v>
      </c>
      <c r="G5" s="45" t="s">
        <v>206</v>
      </c>
      <c r="H5" s="172" t="s">
        <v>207</v>
      </c>
      <c r="I5" s="172" t="s">
        <v>208</v>
      </c>
      <c r="J5" s="172" t="s">
        <v>228</v>
      </c>
      <c r="K5" s="21" t="s">
        <v>176</v>
      </c>
    </row>
    <row r="6" spans="1:11" ht="15.75" customHeight="1">
      <c r="A6" s="24"/>
      <c r="B6" s="25"/>
      <c r="C6" s="26"/>
      <c r="D6" s="26"/>
      <c r="E6" s="35"/>
      <c r="F6" s="27"/>
      <c r="G6" s="29"/>
      <c r="H6" s="28"/>
      <c r="I6" s="28"/>
      <c r="J6" s="28">
        <f>IF(H6=0,"",(I6-H6)/H6*100)</f>
      </c>
      <c r="K6" s="35"/>
    </row>
    <row r="7" spans="1:11" ht="15.75" customHeight="1">
      <c r="A7" s="24"/>
      <c r="B7" s="25"/>
      <c r="C7" s="26"/>
      <c r="D7" s="26"/>
      <c r="E7" s="35"/>
      <c r="F7" s="27"/>
      <c r="G7" s="29"/>
      <c r="H7" s="28"/>
      <c r="I7" s="28"/>
      <c r="J7" s="28">
        <f aca="true" t="shared" si="0" ref="J7:J27">IF(H7=0,"",(I7-H7)/H7*100)</f>
      </c>
      <c r="K7" s="35"/>
    </row>
    <row r="8" spans="1:11" ht="15.75" customHeight="1">
      <c r="A8" s="24"/>
      <c r="B8" s="25"/>
      <c r="C8" s="26"/>
      <c r="D8" s="26"/>
      <c r="E8" s="35"/>
      <c r="F8" s="27"/>
      <c r="G8" s="29"/>
      <c r="H8" s="28"/>
      <c r="I8" s="28"/>
      <c r="J8" s="28">
        <f t="shared" si="0"/>
      </c>
      <c r="K8" s="35"/>
    </row>
    <row r="9" spans="1:11" ht="15.75" customHeight="1">
      <c r="A9" s="24"/>
      <c r="B9" s="25"/>
      <c r="C9" s="26"/>
      <c r="D9" s="26"/>
      <c r="E9" s="35"/>
      <c r="F9" s="27"/>
      <c r="G9" s="29"/>
      <c r="H9" s="28"/>
      <c r="I9" s="28"/>
      <c r="J9" s="28">
        <f t="shared" si="0"/>
      </c>
      <c r="K9" s="35"/>
    </row>
    <row r="10" spans="1:11" ht="15.75" customHeight="1">
      <c r="A10" s="24"/>
      <c r="B10" s="25"/>
      <c r="C10" s="26"/>
      <c r="D10" s="26"/>
      <c r="E10" s="35"/>
      <c r="F10" s="27"/>
      <c r="G10" s="29"/>
      <c r="H10" s="28"/>
      <c r="I10" s="28"/>
      <c r="J10" s="28">
        <f t="shared" si="0"/>
      </c>
      <c r="K10" s="35"/>
    </row>
    <row r="11" spans="1:11" ht="15.75" customHeight="1">
      <c r="A11" s="24"/>
      <c r="B11" s="25"/>
      <c r="C11" s="26"/>
      <c r="D11" s="26"/>
      <c r="E11" s="35"/>
      <c r="F11" s="27"/>
      <c r="G11" s="29"/>
      <c r="H11" s="28"/>
      <c r="I11" s="28"/>
      <c r="J11" s="28">
        <f t="shared" si="0"/>
      </c>
      <c r="K11" s="35"/>
    </row>
    <row r="12" spans="1:11" ht="15.75" customHeight="1">
      <c r="A12" s="24"/>
      <c r="B12" s="25"/>
      <c r="C12" s="26"/>
      <c r="D12" s="26"/>
      <c r="E12" s="35"/>
      <c r="F12" s="27"/>
      <c r="G12" s="29"/>
      <c r="H12" s="28"/>
      <c r="I12" s="28"/>
      <c r="J12" s="28">
        <f t="shared" si="0"/>
      </c>
      <c r="K12" s="35"/>
    </row>
    <row r="13" spans="1:11" ht="15.75" customHeight="1">
      <c r="A13" s="24"/>
      <c r="B13" s="25"/>
      <c r="C13" s="26"/>
      <c r="D13" s="26"/>
      <c r="E13" s="35"/>
      <c r="F13" s="27"/>
      <c r="G13" s="29"/>
      <c r="H13" s="28"/>
      <c r="I13" s="28"/>
      <c r="J13" s="28">
        <f t="shared" si="0"/>
      </c>
      <c r="K13" s="35"/>
    </row>
    <row r="14" spans="1:11" ht="15.75" customHeight="1">
      <c r="A14" s="24"/>
      <c r="B14" s="25"/>
      <c r="C14" s="26"/>
      <c r="D14" s="26"/>
      <c r="E14" s="35"/>
      <c r="F14" s="27"/>
      <c r="G14" s="29"/>
      <c r="H14" s="28"/>
      <c r="I14" s="28"/>
      <c r="J14" s="28">
        <f t="shared" si="0"/>
      </c>
      <c r="K14" s="35"/>
    </row>
    <row r="15" spans="1:11" ht="15.75" customHeight="1">
      <c r="A15" s="24"/>
      <c r="B15" s="25"/>
      <c r="C15" s="26"/>
      <c r="D15" s="26"/>
      <c r="E15" s="35"/>
      <c r="F15" s="27"/>
      <c r="G15" s="29"/>
      <c r="H15" s="28"/>
      <c r="I15" s="28"/>
      <c r="J15" s="28">
        <f t="shared" si="0"/>
      </c>
      <c r="K15" s="35"/>
    </row>
    <row r="16" spans="1:11" ht="15.75" customHeight="1">
      <c r="A16" s="24"/>
      <c r="B16" s="25"/>
      <c r="C16" s="26"/>
      <c r="D16" s="26"/>
      <c r="E16" s="35"/>
      <c r="F16" s="27"/>
      <c r="G16" s="29"/>
      <c r="H16" s="28"/>
      <c r="I16" s="28"/>
      <c r="J16" s="28">
        <f t="shared" si="0"/>
      </c>
      <c r="K16" s="35"/>
    </row>
    <row r="17" spans="1:11" ht="15.75" customHeight="1">
      <c r="A17" s="24"/>
      <c r="B17" s="25"/>
      <c r="C17" s="26"/>
      <c r="D17" s="26"/>
      <c r="E17" s="35"/>
      <c r="F17" s="27"/>
      <c r="G17" s="29"/>
      <c r="H17" s="28"/>
      <c r="I17" s="28"/>
      <c r="J17" s="28">
        <f t="shared" si="0"/>
      </c>
      <c r="K17" s="35"/>
    </row>
    <row r="18" spans="1:11" ht="15.75" customHeight="1">
      <c r="A18" s="24"/>
      <c r="B18" s="25"/>
      <c r="C18" s="26"/>
      <c r="D18" s="26"/>
      <c r="E18" s="35"/>
      <c r="F18" s="27"/>
      <c r="G18" s="29"/>
      <c r="H18" s="28"/>
      <c r="I18" s="28"/>
      <c r="J18" s="28">
        <f t="shared" si="0"/>
      </c>
      <c r="K18" s="35"/>
    </row>
    <row r="19" spans="1:11" ht="15.75" customHeight="1">
      <c r="A19" s="24"/>
      <c r="B19" s="25"/>
      <c r="C19" s="26"/>
      <c r="D19" s="26"/>
      <c r="E19" s="35"/>
      <c r="F19" s="27"/>
      <c r="G19" s="29"/>
      <c r="H19" s="28"/>
      <c r="I19" s="28"/>
      <c r="J19" s="28">
        <f t="shared" si="0"/>
      </c>
      <c r="K19" s="35"/>
    </row>
    <row r="20" spans="1:11" ht="15.75" customHeight="1">
      <c r="A20" s="24"/>
      <c r="B20" s="25"/>
      <c r="C20" s="26"/>
      <c r="D20" s="26"/>
      <c r="E20" s="35"/>
      <c r="F20" s="27"/>
      <c r="G20" s="29"/>
      <c r="H20" s="28"/>
      <c r="I20" s="28"/>
      <c r="J20" s="28">
        <f t="shared" si="0"/>
      </c>
      <c r="K20" s="35"/>
    </row>
    <row r="21" spans="1:11" ht="15.75" customHeight="1">
      <c r="A21" s="24"/>
      <c r="B21" s="25"/>
      <c r="C21" s="26"/>
      <c r="D21" s="26"/>
      <c r="E21" s="35"/>
      <c r="F21" s="27"/>
      <c r="G21" s="29"/>
      <c r="H21" s="28"/>
      <c r="I21" s="28"/>
      <c r="J21" s="28">
        <f t="shared" si="0"/>
      </c>
      <c r="K21" s="35"/>
    </row>
    <row r="22" spans="1:11" ht="15.75" customHeight="1">
      <c r="A22" s="24"/>
      <c r="B22" s="25"/>
      <c r="C22" s="26"/>
      <c r="D22" s="26"/>
      <c r="E22" s="35"/>
      <c r="F22" s="27"/>
      <c r="G22" s="29"/>
      <c r="H22" s="28"/>
      <c r="I22" s="28"/>
      <c r="J22" s="28">
        <f t="shared" si="0"/>
      </c>
      <c r="K22" s="35"/>
    </row>
    <row r="23" spans="1:11" ht="15.75" customHeight="1">
      <c r="A23" s="24"/>
      <c r="B23" s="25"/>
      <c r="C23" s="26"/>
      <c r="D23" s="26"/>
      <c r="E23" s="35"/>
      <c r="F23" s="27"/>
      <c r="G23" s="29"/>
      <c r="H23" s="28"/>
      <c r="I23" s="28"/>
      <c r="J23" s="28">
        <f t="shared" si="0"/>
      </c>
      <c r="K23" s="35"/>
    </row>
    <row r="24" spans="1:11" ht="15.75" customHeight="1">
      <c r="A24" s="24"/>
      <c r="B24" s="25"/>
      <c r="C24" s="26"/>
      <c r="D24" s="26"/>
      <c r="E24" s="35"/>
      <c r="F24" s="27"/>
      <c r="G24" s="29"/>
      <c r="H24" s="28"/>
      <c r="I24" s="28"/>
      <c r="J24" s="28">
        <f t="shared" si="0"/>
      </c>
      <c r="K24" s="35"/>
    </row>
    <row r="25" spans="1:11" ht="15.75" customHeight="1">
      <c r="A25" s="24"/>
      <c r="B25" s="25"/>
      <c r="C25" s="26"/>
      <c r="D25" s="26"/>
      <c r="E25" s="35"/>
      <c r="F25" s="27"/>
      <c r="G25" s="29"/>
      <c r="H25" s="28"/>
      <c r="I25" s="28"/>
      <c r="J25" s="28">
        <f t="shared" si="0"/>
      </c>
      <c r="K25" s="35"/>
    </row>
    <row r="26" spans="1:11" ht="15.75" customHeight="1">
      <c r="A26" s="24"/>
      <c r="B26" s="25"/>
      <c r="C26" s="26"/>
      <c r="D26" s="26"/>
      <c r="E26" s="35"/>
      <c r="F26" s="27"/>
      <c r="G26" s="29"/>
      <c r="H26" s="28"/>
      <c r="I26" s="28"/>
      <c r="J26" s="28">
        <f t="shared" si="0"/>
      </c>
      <c r="K26" s="35"/>
    </row>
    <row r="27" spans="1:11" ht="15.75" customHeight="1">
      <c r="A27" s="30" t="s">
        <v>335</v>
      </c>
      <c r="B27" s="45"/>
      <c r="C27" s="26"/>
      <c r="D27" s="26"/>
      <c r="E27" s="35"/>
      <c r="F27" s="27">
        <f>SUM(F6:F26)</f>
        <v>0</v>
      </c>
      <c r="G27" s="29">
        <f>SUM(G6:G26)</f>
        <v>0</v>
      </c>
      <c r="H27" s="28">
        <f>SUM(H6:H26)</f>
        <v>0</v>
      </c>
      <c r="I27" s="28">
        <f>SUM(I6:I26)</f>
        <v>0</v>
      </c>
      <c r="J27" s="28">
        <f t="shared" si="0"/>
      </c>
      <c r="K27" s="35"/>
    </row>
    <row r="28" spans="1:8" ht="15.75" customHeight="1">
      <c r="A28" s="32" t="str">
        <f>'填表说明'!B12</f>
        <v>资产占有单位填表人：</v>
      </c>
      <c r="H28" s="20" t="str">
        <f>'填表说明'!B8</f>
        <v>评估人员：</v>
      </c>
    </row>
    <row r="29" ht="15.75" customHeight="1">
      <c r="A29" s="32" t="str">
        <f>'填表说明'!B16</f>
        <v>填表日期：2017年01月10日</v>
      </c>
    </row>
  </sheetData>
  <sheetProtection/>
  <mergeCells count="3">
    <mergeCell ref="A2:K2"/>
    <mergeCell ref="A3:K3"/>
    <mergeCell ref="A27:B27"/>
  </mergeCells>
  <hyperlinks>
    <hyperlink ref="A1" location="索引目录!D12" display="返回索引页"/>
    <hyperlink ref="B1" location="流动汇总!B8" display="返回"/>
  </hyperlinks>
  <printOptions horizontalCentered="1"/>
  <pageMargins left="0.35" right="0.35" top="0.79" bottom="0.79" header="1.02" footer="0.51"/>
  <pageSetup fitToHeight="0" fitToWidth="1" horizontalDpi="300" verticalDpi="300" orientation="landscape" paperSize="9" scale="95"/>
  <headerFooter alignWithMargins="0">
    <oddHeader>&amp;R&amp;"宋体,常规"&amp;10表&amp;"Times New Roman,常规"3-3
&amp;"宋体,常规"共&amp;"Times New Roman,常规"&amp;N&amp;"宋体,常规"页第&amp;"Times New Roman,常规"&amp;P&amp;"宋体,常规"页</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34"/>
  <sheetViews>
    <sheetView workbookViewId="0" topLeftCell="A19">
      <selection activeCell="O14" sqref="O14"/>
    </sheetView>
  </sheetViews>
  <sheetFormatPr defaultColWidth="8.75390625" defaultRowHeight="15.75" customHeight="1" outlineLevelCol="1"/>
  <cols>
    <col min="1" max="1" width="5.125" style="13" customWidth="1"/>
    <col min="2" max="2" width="23.25390625" style="13" customWidth="1"/>
    <col min="3" max="3" width="10.375" style="13" customWidth="1"/>
    <col min="4" max="4" width="8.875" style="13" customWidth="1"/>
    <col min="5" max="5" width="7.75390625" style="13" customWidth="1"/>
    <col min="6" max="6" width="13.125" style="13" hidden="1" customWidth="1" outlineLevel="1"/>
    <col min="7" max="7" width="10.375" style="171" hidden="1" customWidth="1" outlineLevel="1"/>
    <col min="8" max="11" width="8.75390625" style="171" hidden="1" customWidth="1" outlineLevel="1"/>
    <col min="12" max="12" width="10.375" style="171" hidden="1" customWidth="1" outlineLevel="1"/>
    <col min="13" max="13" width="8.25390625" style="171" hidden="1" customWidth="1" outlineLevel="1"/>
    <col min="14" max="14" width="10.75390625" style="194" hidden="1" customWidth="1" outlineLevel="1"/>
    <col min="15" max="15" width="14.375" style="98" customWidth="1" collapsed="1"/>
    <col min="16" max="16" width="14.375" style="13" hidden="1" customWidth="1"/>
    <col min="17" max="17" width="14.375" style="13" customWidth="1"/>
    <col min="18" max="18" width="9.625" style="13" bestFit="1" customWidth="1"/>
    <col min="19" max="19" width="14.75390625" style="13" customWidth="1"/>
    <col min="20" max="32" width="9.00390625" style="13" bestFit="1" customWidth="1"/>
    <col min="33" max="16384" width="8.75390625" style="13" customWidth="1"/>
  </cols>
  <sheetData>
    <row r="1" spans="1:19" ht="15">
      <c r="A1" s="14" t="s">
        <v>98</v>
      </c>
      <c r="B1" s="15" t="s">
        <v>336</v>
      </c>
      <c r="C1" s="16"/>
      <c r="D1" s="16"/>
      <c r="E1" s="16"/>
      <c r="F1" s="16"/>
      <c r="G1" s="16"/>
      <c r="H1" s="16"/>
      <c r="I1" s="16"/>
      <c r="J1" s="16"/>
      <c r="K1" s="16"/>
      <c r="L1" s="16"/>
      <c r="M1" s="16"/>
      <c r="N1" s="16"/>
      <c r="O1" s="16"/>
      <c r="P1" s="16"/>
      <c r="Q1" s="16"/>
      <c r="R1" s="16"/>
      <c r="S1" s="16"/>
    </row>
    <row r="2" spans="1:19" s="11" customFormat="1" ht="30" customHeight="1">
      <c r="A2" s="17" t="s">
        <v>337</v>
      </c>
      <c r="B2" s="18"/>
      <c r="C2" s="18"/>
      <c r="D2" s="18"/>
      <c r="E2" s="18"/>
      <c r="F2" s="18"/>
      <c r="G2" s="18"/>
      <c r="H2" s="18"/>
      <c r="I2" s="18"/>
      <c r="J2" s="18"/>
      <c r="K2" s="18"/>
      <c r="L2" s="18"/>
      <c r="M2" s="18"/>
      <c r="N2" s="18"/>
      <c r="O2" s="18"/>
      <c r="P2" s="18"/>
      <c r="Q2" s="18"/>
      <c r="R2" s="18"/>
      <c r="S2" s="18"/>
    </row>
    <row r="3" spans="1:19" ht="13.5" customHeight="1">
      <c r="A3" s="19" t="str">
        <f>'填表说明'!B9</f>
        <v>评估基准日：2016年12月31日</v>
      </c>
      <c r="B3" s="19"/>
      <c r="C3" s="19"/>
      <c r="D3" s="19"/>
      <c r="E3" s="19"/>
      <c r="F3" s="19"/>
      <c r="G3" s="19"/>
      <c r="H3" s="19"/>
      <c r="I3" s="33"/>
      <c r="J3" s="33"/>
      <c r="K3" s="33"/>
      <c r="L3" s="33"/>
      <c r="M3" s="33"/>
      <c r="N3" s="33"/>
      <c r="O3" s="33"/>
      <c r="P3" s="33"/>
      <c r="Q3" s="33"/>
      <c r="R3" s="33"/>
      <c r="S3" s="33"/>
    </row>
    <row r="4" spans="1:19" ht="15.75" customHeight="1">
      <c r="A4" s="20" t="str">
        <f>'填表说明'!B11</f>
        <v>资产占有单位名称：黑龙江斯达特兽药有限公司</v>
      </c>
      <c r="M4" s="205" t="s">
        <v>338</v>
      </c>
      <c r="N4" s="206" t="s">
        <v>339</v>
      </c>
      <c r="O4" s="167"/>
      <c r="S4" s="34" t="s">
        <v>100</v>
      </c>
    </row>
    <row r="5" spans="1:19" s="12" customFormat="1" ht="15.75" customHeight="1">
      <c r="A5" s="21" t="s">
        <v>173</v>
      </c>
      <c r="B5" s="21" t="s">
        <v>340</v>
      </c>
      <c r="C5" s="21" t="s">
        <v>341</v>
      </c>
      <c r="D5" s="21" t="s">
        <v>342</v>
      </c>
      <c r="E5" s="21" t="s">
        <v>343</v>
      </c>
      <c r="F5" s="21" t="s">
        <v>205</v>
      </c>
      <c r="G5" s="195" t="s">
        <v>344</v>
      </c>
      <c r="H5" s="196" t="s">
        <v>345</v>
      </c>
      <c r="I5" s="195" t="s">
        <v>346</v>
      </c>
      <c r="J5" s="195" t="s">
        <v>347</v>
      </c>
      <c r="K5" s="195" t="s">
        <v>348</v>
      </c>
      <c r="L5" s="195" t="s">
        <v>349</v>
      </c>
      <c r="M5" s="207"/>
      <c r="N5" s="208"/>
      <c r="O5" s="45" t="s">
        <v>206</v>
      </c>
      <c r="P5" s="21" t="s">
        <v>207</v>
      </c>
      <c r="Q5" s="21" t="s">
        <v>208</v>
      </c>
      <c r="R5" s="21" t="s">
        <v>228</v>
      </c>
      <c r="S5" s="21" t="s">
        <v>176</v>
      </c>
    </row>
    <row r="6" spans="1:19" ht="15.75" customHeight="1">
      <c r="A6" s="24"/>
      <c r="B6" s="69"/>
      <c r="C6" s="70"/>
      <c r="D6" s="26"/>
      <c r="E6" s="24"/>
      <c r="F6" s="28"/>
      <c r="G6" s="204"/>
      <c r="H6" s="204"/>
      <c r="I6" s="204"/>
      <c r="J6" s="204"/>
      <c r="K6" s="204"/>
      <c r="L6" s="204"/>
      <c r="M6" s="204"/>
      <c r="N6" s="213"/>
      <c r="O6" s="71"/>
      <c r="P6" s="28"/>
      <c r="Q6" s="71"/>
      <c r="R6" s="28"/>
      <c r="S6" s="35"/>
    </row>
    <row r="7" spans="1:19" ht="15.75" customHeight="1">
      <c r="A7" s="24"/>
      <c r="B7" s="69"/>
      <c r="C7" s="70"/>
      <c r="D7" s="26"/>
      <c r="E7" s="24"/>
      <c r="F7" s="28"/>
      <c r="G7" s="204"/>
      <c r="H7" s="204"/>
      <c r="I7" s="204"/>
      <c r="J7" s="204"/>
      <c r="K7" s="204"/>
      <c r="L7" s="204"/>
      <c r="M7" s="204"/>
      <c r="N7" s="213"/>
      <c r="O7" s="71"/>
      <c r="P7" s="28"/>
      <c r="Q7" s="71"/>
      <c r="R7" s="28"/>
      <c r="S7" s="35"/>
    </row>
    <row r="8" spans="1:19" ht="15.75" customHeight="1">
      <c r="A8" s="24"/>
      <c r="B8" s="69"/>
      <c r="C8" s="70"/>
      <c r="D8" s="65"/>
      <c r="E8" s="24"/>
      <c r="F8" s="35"/>
      <c r="G8" s="186"/>
      <c r="H8" s="186"/>
      <c r="I8" s="186"/>
      <c r="J8" s="186"/>
      <c r="K8" s="186"/>
      <c r="L8" s="186"/>
      <c r="M8" s="186"/>
      <c r="N8" s="214"/>
      <c r="O8" s="71"/>
      <c r="P8" s="28"/>
      <c r="Q8" s="71"/>
      <c r="R8" s="28"/>
      <c r="S8" s="35"/>
    </row>
    <row r="9" spans="1:19" ht="15.75" customHeight="1">
      <c r="A9" s="24"/>
      <c r="B9" s="69"/>
      <c r="C9" s="70"/>
      <c r="D9" s="26"/>
      <c r="E9" s="24"/>
      <c r="F9" s="28"/>
      <c r="G9" s="204"/>
      <c r="H9" s="204"/>
      <c r="I9" s="204"/>
      <c r="J9" s="204"/>
      <c r="K9" s="204"/>
      <c r="L9" s="204"/>
      <c r="M9" s="204"/>
      <c r="N9" s="213"/>
      <c r="O9" s="71"/>
      <c r="P9" s="28"/>
      <c r="Q9" s="71"/>
      <c r="R9" s="28"/>
      <c r="S9" s="35"/>
    </row>
    <row r="10" spans="1:19" ht="15.75" customHeight="1">
      <c r="A10" s="24"/>
      <c r="B10" s="69"/>
      <c r="C10" s="70"/>
      <c r="D10" s="26"/>
      <c r="E10" s="24"/>
      <c r="F10" s="28"/>
      <c r="G10" s="204"/>
      <c r="H10" s="204"/>
      <c r="I10" s="204"/>
      <c r="J10" s="204"/>
      <c r="K10" s="204"/>
      <c r="L10" s="204"/>
      <c r="M10" s="204"/>
      <c r="N10" s="213"/>
      <c r="O10" s="71"/>
      <c r="P10" s="28"/>
      <c r="Q10" s="71"/>
      <c r="R10" s="28"/>
      <c r="S10" s="35"/>
    </row>
    <row r="11" spans="1:19" ht="15.75" customHeight="1">
      <c r="A11" s="24"/>
      <c r="B11" s="69"/>
      <c r="C11" s="70"/>
      <c r="D11" s="26"/>
      <c r="E11" s="24"/>
      <c r="F11" s="28"/>
      <c r="G11" s="204"/>
      <c r="H11" s="204"/>
      <c r="I11" s="204"/>
      <c r="J11" s="204"/>
      <c r="K11" s="204"/>
      <c r="L11" s="204"/>
      <c r="M11" s="204">
        <f aca="true" t="shared" si="0" ref="M11:M25">SUM(G11:L11)-F11</f>
        <v>0</v>
      </c>
      <c r="N11" s="213"/>
      <c r="O11" s="71"/>
      <c r="P11" s="28"/>
      <c r="Q11" s="71"/>
      <c r="R11" s="28"/>
      <c r="S11" s="35"/>
    </row>
    <row r="12" spans="1:19" ht="15.75" customHeight="1">
      <c r="A12" s="24"/>
      <c r="B12" s="69"/>
      <c r="C12" s="70"/>
      <c r="D12" s="26"/>
      <c r="E12" s="24"/>
      <c r="F12" s="28"/>
      <c r="G12" s="204"/>
      <c r="H12" s="204"/>
      <c r="I12" s="204"/>
      <c r="J12" s="204"/>
      <c r="K12" s="204"/>
      <c r="L12" s="204"/>
      <c r="M12" s="204">
        <f t="shared" si="0"/>
        <v>0</v>
      </c>
      <c r="N12" s="213"/>
      <c r="O12" s="71"/>
      <c r="P12" s="28"/>
      <c r="Q12" s="71"/>
      <c r="R12" s="28">
        <f aca="true" t="shared" si="1" ref="R12:R26">IF(P12=0,"",(Q12-P12)/P12*100)</f>
      </c>
      <c r="S12" s="35"/>
    </row>
    <row r="13" spans="1:19" ht="15.75" customHeight="1">
      <c r="A13" s="24"/>
      <c r="B13" s="69"/>
      <c r="C13" s="69"/>
      <c r="D13" s="26"/>
      <c r="E13" s="24"/>
      <c r="F13" s="28"/>
      <c r="G13" s="204"/>
      <c r="H13" s="204"/>
      <c r="I13" s="204"/>
      <c r="J13" s="204"/>
      <c r="K13" s="204"/>
      <c r="L13" s="204"/>
      <c r="M13" s="204">
        <f t="shared" si="0"/>
        <v>0</v>
      </c>
      <c r="N13" s="213"/>
      <c r="O13" s="71"/>
      <c r="P13" s="28"/>
      <c r="Q13" s="28"/>
      <c r="R13" s="28">
        <f t="shared" si="1"/>
      </c>
      <c r="S13" s="35"/>
    </row>
    <row r="14" spans="1:19" ht="15.75" customHeight="1">
      <c r="A14" s="24"/>
      <c r="B14" s="69"/>
      <c r="C14" s="69"/>
      <c r="D14" s="26"/>
      <c r="E14" s="24"/>
      <c r="F14" s="28"/>
      <c r="G14" s="204"/>
      <c r="H14" s="204"/>
      <c r="I14" s="204"/>
      <c r="J14" s="204"/>
      <c r="K14" s="204"/>
      <c r="L14" s="204"/>
      <c r="M14" s="204">
        <f t="shared" si="0"/>
        <v>0</v>
      </c>
      <c r="N14" s="213"/>
      <c r="O14" s="71"/>
      <c r="P14" s="28"/>
      <c r="Q14" s="28"/>
      <c r="R14" s="28">
        <f t="shared" si="1"/>
      </c>
      <c r="S14" s="35"/>
    </row>
    <row r="15" spans="1:19" ht="15.75" customHeight="1">
      <c r="A15" s="24"/>
      <c r="B15" s="25"/>
      <c r="C15" s="24"/>
      <c r="D15" s="26"/>
      <c r="E15" s="24"/>
      <c r="F15" s="28"/>
      <c r="G15" s="204"/>
      <c r="H15" s="204"/>
      <c r="I15" s="204"/>
      <c r="J15" s="204"/>
      <c r="K15" s="204"/>
      <c r="L15" s="204"/>
      <c r="M15" s="204">
        <f t="shared" si="0"/>
        <v>0</v>
      </c>
      <c r="N15" s="210"/>
      <c r="O15" s="168"/>
      <c r="P15" s="28"/>
      <c r="Q15" s="28"/>
      <c r="R15" s="28">
        <f t="shared" si="1"/>
      </c>
      <c r="S15" s="35"/>
    </row>
    <row r="16" spans="1:19" ht="15.75" customHeight="1">
      <c r="A16" s="24"/>
      <c r="B16" s="25"/>
      <c r="C16" s="24"/>
      <c r="D16" s="26"/>
      <c r="E16" s="24"/>
      <c r="F16" s="28"/>
      <c r="G16" s="204"/>
      <c r="H16" s="204"/>
      <c r="I16" s="204"/>
      <c r="J16" s="204"/>
      <c r="K16" s="204"/>
      <c r="L16" s="204"/>
      <c r="M16" s="204">
        <f t="shared" si="0"/>
        <v>0</v>
      </c>
      <c r="N16" s="210"/>
      <c r="O16" s="168"/>
      <c r="P16" s="28"/>
      <c r="Q16" s="28"/>
      <c r="R16" s="28">
        <f t="shared" si="1"/>
      </c>
      <c r="S16" s="35"/>
    </row>
    <row r="17" spans="1:19" ht="15.75" customHeight="1">
      <c r="A17" s="24"/>
      <c r="B17" s="25"/>
      <c r="C17" s="24"/>
      <c r="D17" s="26"/>
      <c r="E17" s="24"/>
      <c r="F17" s="28"/>
      <c r="G17" s="204"/>
      <c r="H17" s="204"/>
      <c r="I17" s="204"/>
      <c r="J17" s="204"/>
      <c r="K17" s="204"/>
      <c r="L17" s="204"/>
      <c r="M17" s="204">
        <f t="shared" si="0"/>
        <v>0</v>
      </c>
      <c r="N17" s="210"/>
      <c r="O17" s="168"/>
      <c r="P17" s="28"/>
      <c r="Q17" s="28"/>
      <c r="R17" s="28">
        <f t="shared" si="1"/>
      </c>
      <c r="S17" s="35"/>
    </row>
    <row r="18" spans="1:19" ht="15.75" customHeight="1">
      <c r="A18" s="24"/>
      <c r="B18" s="25"/>
      <c r="C18" s="24"/>
      <c r="D18" s="26"/>
      <c r="E18" s="24"/>
      <c r="F18" s="28"/>
      <c r="G18" s="204"/>
      <c r="H18" s="204"/>
      <c r="I18" s="204"/>
      <c r="J18" s="204"/>
      <c r="K18" s="204"/>
      <c r="L18" s="204"/>
      <c r="M18" s="204">
        <f t="shared" si="0"/>
        <v>0</v>
      </c>
      <c r="N18" s="210"/>
      <c r="O18" s="168"/>
      <c r="P18" s="28"/>
      <c r="Q18" s="28"/>
      <c r="R18" s="28">
        <f t="shared" si="1"/>
      </c>
      <c r="S18" s="35"/>
    </row>
    <row r="19" spans="1:19" ht="15.75" customHeight="1">
      <c r="A19" s="24"/>
      <c r="B19" s="25"/>
      <c r="C19" s="24"/>
      <c r="D19" s="26"/>
      <c r="E19" s="24"/>
      <c r="F19" s="28"/>
      <c r="G19" s="204"/>
      <c r="H19" s="204"/>
      <c r="I19" s="204"/>
      <c r="J19" s="204"/>
      <c r="K19" s="204"/>
      <c r="L19" s="204"/>
      <c r="M19" s="204">
        <f t="shared" si="0"/>
        <v>0</v>
      </c>
      <c r="N19" s="210"/>
      <c r="O19" s="168"/>
      <c r="P19" s="28"/>
      <c r="Q19" s="28"/>
      <c r="R19" s="28">
        <f t="shared" si="1"/>
      </c>
      <c r="S19" s="35"/>
    </row>
    <row r="20" spans="1:19" ht="15.75" customHeight="1">
      <c r="A20" s="24"/>
      <c r="B20" s="25"/>
      <c r="C20" s="24"/>
      <c r="D20" s="26"/>
      <c r="E20" s="24"/>
      <c r="F20" s="28"/>
      <c r="G20" s="204"/>
      <c r="H20" s="204"/>
      <c r="I20" s="204"/>
      <c r="J20" s="204"/>
      <c r="K20" s="204"/>
      <c r="L20" s="204"/>
      <c r="M20" s="204">
        <f t="shared" si="0"/>
        <v>0</v>
      </c>
      <c r="N20" s="210"/>
      <c r="O20" s="168"/>
      <c r="P20" s="28"/>
      <c r="Q20" s="28"/>
      <c r="R20" s="28">
        <f t="shared" si="1"/>
      </c>
      <c r="S20" s="35"/>
    </row>
    <row r="21" spans="1:19" ht="15.75" customHeight="1">
      <c r="A21" s="24"/>
      <c r="B21" s="25"/>
      <c r="C21" s="24"/>
      <c r="D21" s="26"/>
      <c r="E21" s="24"/>
      <c r="F21" s="28"/>
      <c r="G21" s="204"/>
      <c r="H21" s="204"/>
      <c r="I21" s="204"/>
      <c r="J21" s="204"/>
      <c r="K21" s="204"/>
      <c r="L21" s="204"/>
      <c r="M21" s="204">
        <f t="shared" si="0"/>
        <v>0</v>
      </c>
      <c r="N21" s="210"/>
      <c r="O21" s="168"/>
      <c r="P21" s="28"/>
      <c r="Q21" s="28"/>
      <c r="R21" s="28">
        <f t="shared" si="1"/>
      </c>
      <c r="S21" s="35"/>
    </row>
    <row r="22" spans="1:19" ht="15.75" customHeight="1">
      <c r="A22" s="24"/>
      <c r="B22" s="25"/>
      <c r="C22" s="24"/>
      <c r="D22" s="26"/>
      <c r="E22" s="24"/>
      <c r="F22" s="28"/>
      <c r="G22" s="204"/>
      <c r="H22" s="204"/>
      <c r="I22" s="204"/>
      <c r="J22" s="204"/>
      <c r="K22" s="204"/>
      <c r="L22" s="204"/>
      <c r="M22" s="204">
        <f t="shared" si="0"/>
        <v>0</v>
      </c>
      <c r="N22" s="210"/>
      <c r="O22" s="168"/>
      <c r="P22" s="28"/>
      <c r="Q22" s="28"/>
      <c r="R22" s="28">
        <f t="shared" si="1"/>
      </c>
      <c r="S22" s="35"/>
    </row>
    <row r="23" spans="1:19" ht="15.75" customHeight="1">
      <c r="A23" s="24"/>
      <c r="B23" s="25"/>
      <c r="C23" s="24"/>
      <c r="D23" s="26"/>
      <c r="E23" s="24"/>
      <c r="F23" s="28"/>
      <c r="G23" s="204"/>
      <c r="H23" s="204"/>
      <c r="I23" s="204"/>
      <c r="J23" s="204"/>
      <c r="K23" s="204"/>
      <c r="L23" s="204"/>
      <c r="M23" s="204">
        <f t="shared" si="0"/>
        <v>0</v>
      </c>
      <c r="N23" s="210"/>
      <c r="O23" s="168"/>
      <c r="P23" s="28"/>
      <c r="Q23" s="28"/>
      <c r="R23" s="28">
        <f t="shared" si="1"/>
      </c>
      <c r="S23" s="35"/>
    </row>
    <row r="24" spans="1:19" ht="15.75" customHeight="1">
      <c r="A24" s="30"/>
      <c r="B24" s="45"/>
      <c r="C24" s="24"/>
      <c r="D24" s="26"/>
      <c r="E24" s="24"/>
      <c r="F24" s="28">
        <f aca="true" t="shared" si="2" ref="F24:L24">SUM(F6:F23)</f>
        <v>0</v>
      </c>
      <c r="G24" s="204">
        <f t="shared" si="2"/>
        <v>0</v>
      </c>
      <c r="H24" s="204">
        <f t="shared" si="2"/>
        <v>0</v>
      </c>
      <c r="I24" s="204">
        <f t="shared" si="2"/>
        <v>0</v>
      </c>
      <c r="J24" s="204">
        <f t="shared" si="2"/>
        <v>0</v>
      </c>
      <c r="K24" s="204">
        <f t="shared" si="2"/>
        <v>0</v>
      </c>
      <c r="L24" s="204">
        <f t="shared" si="2"/>
        <v>0</v>
      </c>
      <c r="M24" s="204">
        <f t="shared" si="0"/>
        <v>0</v>
      </c>
      <c r="N24" s="210">
        <f>SUM(N6:N23)</f>
        <v>0</v>
      </c>
      <c r="O24" s="168">
        <f>SUM(O6:O23)</f>
        <v>0</v>
      </c>
      <c r="P24" s="28">
        <f>SUM(P6:P23)</f>
        <v>0</v>
      </c>
      <c r="Q24" s="28">
        <f>SUM(Q6:Q23)</f>
        <v>0</v>
      </c>
      <c r="R24" s="28">
        <f>IF(O24=0,"",(Q24-O24)/O24*100)</f>
      </c>
      <c r="S24" s="35"/>
    </row>
    <row r="25" spans="1:19" ht="15.75" customHeight="1">
      <c r="A25" s="30"/>
      <c r="B25" s="45"/>
      <c r="C25" s="24"/>
      <c r="D25" s="26"/>
      <c r="E25" s="24"/>
      <c r="F25" s="28"/>
      <c r="G25" s="204"/>
      <c r="H25" s="204"/>
      <c r="I25" s="204"/>
      <c r="J25" s="204"/>
      <c r="K25" s="204"/>
      <c r="L25" s="204"/>
      <c r="M25" s="204">
        <f t="shared" si="0"/>
        <v>0</v>
      </c>
      <c r="N25" s="210"/>
      <c r="O25" s="168"/>
      <c r="P25" s="28">
        <f>O25</f>
        <v>0</v>
      </c>
      <c r="Q25" s="28"/>
      <c r="R25" s="28">
        <f t="shared" si="1"/>
      </c>
      <c r="S25" s="35"/>
    </row>
    <row r="26" spans="1:19" ht="15.75" customHeight="1">
      <c r="A26" s="30"/>
      <c r="B26" s="45"/>
      <c r="C26" s="24"/>
      <c r="D26" s="26"/>
      <c r="E26" s="24"/>
      <c r="F26" s="28"/>
      <c r="G26" s="204"/>
      <c r="H26" s="204"/>
      <c r="I26" s="204"/>
      <c r="J26" s="204"/>
      <c r="K26" s="204"/>
      <c r="L26" s="204"/>
      <c r="M26" s="204"/>
      <c r="N26" s="210"/>
      <c r="O26" s="168"/>
      <c r="P26" s="28"/>
      <c r="Q26" s="28"/>
      <c r="R26" s="28">
        <f t="shared" si="1"/>
      </c>
      <c r="S26" s="35"/>
    </row>
    <row r="27" spans="1:19" ht="15.75" customHeight="1">
      <c r="A27" s="30"/>
      <c r="B27" s="45"/>
      <c r="C27" s="35"/>
      <c r="D27" s="26"/>
      <c r="E27" s="35"/>
      <c r="F27" s="28">
        <f>F24-F25-F26</f>
        <v>0</v>
      </c>
      <c r="G27" s="204">
        <f aca="true" t="shared" si="3" ref="G27:Q27">G24-G25-G26</f>
        <v>0</v>
      </c>
      <c r="H27" s="204">
        <f t="shared" si="3"/>
        <v>0</v>
      </c>
      <c r="I27" s="204">
        <f t="shared" si="3"/>
        <v>0</v>
      </c>
      <c r="J27" s="204">
        <f t="shared" si="3"/>
        <v>0</v>
      </c>
      <c r="K27" s="204">
        <f t="shared" si="3"/>
        <v>0</v>
      </c>
      <c r="L27" s="204">
        <f t="shared" si="3"/>
        <v>0</v>
      </c>
      <c r="M27" s="204">
        <f t="shared" si="3"/>
        <v>0</v>
      </c>
      <c r="N27" s="210">
        <f t="shared" si="3"/>
        <v>0</v>
      </c>
      <c r="O27" s="29">
        <f t="shared" si="3"/>
        <v>0</v>
      </c>
      <c r="P27" s="28">
        <f t="shared" si="3"/>
        <v>0</v>
      </c>
      <c r="Q27" s="28">
        <f t="shared" si="3"/>
        <v>0</v>
      </c>
      <c r="R27" s="28">
        <f>IF(O27=0,"",(Q27-O27)/O27*100)</f>
      </c>
      <c r="S27" s="35"/>
    </row>
    <row r="28" spans="1:16" ht="15.75" customHeight="1">
      <c r="A28" s="32" t="str">
        <f>'填表说明'!B12</f>
        <v>资产占有单位填表人：</v>
      </c>
      <c r="G28" s="13"/>
      <c r="P28" s="20" t="str">
        <f>'填表说明'!B8</f>
        <v>评估人员：</v>
      </c>
    </row>
    <row r="29" ht="15.75" customHeight="1">
      <c r="A29" s="32" t="str">
        <f>'填表说明'!B16</f>
        <v>填表日期：2017年01月10日</v>
      </c>
    </row>
    <row r="30" spans="2:3" ht="15.75" customHeight="1">
      <c r="B30" s="169" t="s">
        <v>350</v>
      </c>
      <c r="C30" s="170" t="s">
        <v>351</v>
      </c>
    </row>
    <row r="31" spans="2:3" ht="15.75" customHeight="1">
      <c r="B31" s="34" t="s">
        <v>352</v>
      </c>
      <c r="C31" s="13" t="s">
        <v>353</v>
      </c>
    </row>
    <row r="32" spans="3:7" ht="15.75" customHeight="1">
      <c r="C32" s="13" t="s">
        <v>354</v>
      </c>
      <c r="G32" s="211"/>
    </row>
    <row r="33" spans="3:7" ht="15.75" customHeight="1">
      <c r="C33" s="13" t="s">
        <v>355</v>
      </c>
      <c r="G33" s="211"/>
    </row>
    <row r="34" ht="15.75" customHeight="1">
      <c r="C34" s="13" t="s">
        <v>356</v>
      </c>
    </row>
  </sheetData>
  <sheetProtection/>
  <mergeCells count="8">
    <mergeCell ref="A2:S2"/>
    <mergeCell ref="A3:S3"/>
    <mergeCell ref="A24:B24"/>
    <mergeCell ref="A25:B25"/>
    <mergeCell ref="A26:B26"/>
    <mergeCell ref="A27:B27"/>
    <mergeCell ref="M4:M5"/>
    <mergeCell ref="N4:N5"/>
  </mergeCells>
  <hyperlinks>
    <hyperlink ref="A1" location="索引目录!D13" display="返回索引页"/>
    <hyperlink ref="B1" location="流动汇总!B9" display="返回 "/>
  </hyperlinks>
  <printOptions horizontalCentered="1"/>
  <pageMargins left="0.35" right="0.35" top="0.79" bottom="0.79" header="1.03" footer="0.51"/>
  <pageSetup fitToHeight="0" fitToWidth="1" horizontalDpi="300" verticalDpi="300" orientation="landscape" paperSize="9"/>
  <headerFooter alignWithMargins="0">
    <oddHeader>&amp;R&amp;"宋体,常规"&amp;10表&amp;"Times New Roman,常规"3-4
&amp;"宋体,常规"共&amp;"Times New Roman,常规"&amp;N&amp;"宋体,常规"页第&amp;"Times New Roman,常规"&amp;P&amp;"宋体,常规"页</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K40"/>
  <sheetViews>
    <sheetView workbookViewId="0" topLeftCell="A25">
      <selection activeCell="I11" sqref="I11"/>
    </sheetView>
  </sheetViews>
  <sheetFormatPr defaultColWidth="8.75390625" defaultRowHeight="15.75" customHeight="1" outlineLevelCol="1"/>
  <cols>
    <col min="1" max="1" width="5.375" style="13" customWidth="1"/>
    <col min="2" max="2" width="31.875" style="13" customWidth="1"/>
    <col min="3" max="3" width="12.00390625" style="13" customWidth="1"/>
    <col min="4" max="4" width="7.875" style="13" customWidth="1"/>
    <col min="5" max="5" width="9.125" style="13" customWidth="1"/>
    <col min="6" max="6" width="13.75390625" style="13" hidden="1" customWidth="1" outlineLevel="1"/>
    <col min="7" max="7" width="13.75390625" style="13" customWidth="1" collapsed="1"/>
    <col min="8" max="8" width="14.00390625" style="13" hidden="1" customWidth="1"/>
    <col min="9" max="9" width="14.25390625" style="13" customWidth="1"/>
    <col min="10" max="10" width="10.875" style="13" customWidth="1"/>
    <col min="11" max="11" width="12.625" style="13" customWidth="1"/>
    <col min="12" max="32" width="9.00390625" style="13" bestFit="1" customWidth="1"/>
    <col min="33" max="16384" width="8.75390625" style="13" customWidth="1"/>
  </cols>
  <sheetData>
    <row r="1" spans="1:11" ht="15">
      <c r="A1" s="14" t="s">
        <v>98</v>
      </c>
      <c r="B1" s="15" t="s">
        <v>223</v>
      </c>
      <c r="C1" s="16"/>
      <c r="D1" s="16"/>
      <c r="E1" s="16"/>
      <c r="F1" s="16"/>
      <c r="G1" s="16"/>
      <c r="H1" s="16"/>
      <c r="I1" s="16"/>
      <c r="J1" s="16"/>
      <c r="K1" s="16"/>
    </row>
    <row r="2" spans="1:11" s="11" customFormat="1" ht="30" customHeight="1">
      <c r="A2" s="17" t="s">
        <v>357</v>
      </c>
      <c r="B2" s="18"/>
      <c r="C2" s="18"/>
      <c r="D2" s="18"/>
      <c r="E2" s="18"/>
      <c r="F2" s="18"/>
      <c r="G2" s="18"/>
      <c r="H2" s="18"/>
      <c r="I2" s="18"/>
      <c r="J2" s="18"/>
      <c r="K2" s="18"/>
    </row>
    <row r="3" spans="1:11" ht="13.5" customHeight="1">
      <c r="A3" s="19" t="str">
        <f>'填表说明'!B9</f>
        <v>评估基准日：2016年12月31日</v>
      </c>
      <c r="B3" s="19"/>
      <c r="C3" s="19"/>
      <c r="D3" s="19"/>
      <c r="E3" s="19"/>
      <c r="F3" s="19"/>
      <c r="G3" s="19"/>
      <c r="H3" s="19"/>
      <c r="I3" s="33"/>
      <c r="J3" s="33"/>
      <c r="K3" s="33"/>
    </row>
    <row r="4" spans="1:11" ht="15.75" customHeight="1">
      <c r="A4" s="20" t="str">
        <f>'填表说明'!B11</f>
        <v>资产占有单位名称：黑龙江斯达特兽药有限公司</v>
      </c>
      <c r="K4" s="34" t="s">
        <v>100</v>
      </c>
    </row>
    <row r="5" spans="1:11" s="12" customFormat="1" ht="15.75" customHeight="1">
      <c r="A5" s="21" t="s">
        <v>173</v>
      </c>
      <c r="B5" s="21" t="s">
        <v>358</v>
      </c>
      <c r="C5" s="21" t="s">
        <v>341</v>
      </c>
      <c r="D5" s="21" t="s">
        <v>342</v>
      </c>
      <c r="E5" s="21" t="s">
        <v>343</v>
      </c>
      <c r="F5" s="22" t="s">
        <v>205</v>
      </c>
      <c r="G5" s="45" t="s">
        <v>206</v>
      </c>
      <c r="H5" s="21" t="s">
        <v>207</v>
      </c>
      <c r="I5" s="21" t="s">
        <v>208</v>
      </c>
      <c r="J5" s="21" t="s">
        <v>228</v>
      </c>
      <c r="K5" s="21" t="s">
        <v>176</v>
      </c>
    </row>
    <row r="6" spans="1:11" ht="15.75" customHeight="1">
      <c r="A6" s="24"/>
      <c r="B6" s="69"/>
      <c r="C6" s="70"/>
      <c r="D6" s="26"/>
      <c r="E6" s="24"/>
      <c r="F6" s="141"/>
      <c r="G6" s="71"/>
      <c r="H6" s="28"/>
      <c r="I6" s="28"/>
      <c r="J6" s="28"/>
      <c r="K6" s="35"/>
    </row>
    <row r="7" spans="1:11" ht="15.75" customHeight="1">
      <c r="A7" s="24"/>
      <c r="B7" s="69"/>
      <c r="C7" s="70"/>
      <c r="D7" s="26"/>
      <c r="E7" s="24"/>
      <c r="F7" s="141"/>
      <c r="G7" s="71"/>
      <c r="H7" s="28"/>
      <c r="I7" s="28"/>
      <c r="J7" s="28"/>
      <c r="K7" s="35"/>
    </row>
    <row r="8" spans="1:11" ht="15.75" customHeight="1">
      <c r="A8" s="24"/>
      <c r="B8" s="69"/>
      <c r="C8" s="70"/>
      <c r="D8" s="26"/>
      <c r="E8" s="24"/>
      <c r="F8" s="141"/>
      <c r="G8" s="71"/>
      <c r="H8" s="28"/>
      <c r="I8" s="28"/>
      <c r="J8" s="28"/>
      <c r="K8" s="35"/>
    </row>
    <row r="9" spans="1:11" ht="15.75" customHeight="1">
      <c r="A9" s="24"/>
      <c r="B9" s="69"/>
      <c r="C9" s="70"/>
      <c r="D9" s="26"/>
      <c r="E9" s="24"/>
      <c r="F9" s="141"/>
      <c r="G9" s="71"/>
      <c r="H9" s="28"/>
      <c r="I9" s="28"/>
      <c r="J9" s="28"/>
      <c r="K9" s="35"/>
    </row>
    <row r="10" spans="1:11" ht="15.75" customHeight="1">
      <c r="A10" s="24"/>
      <c r="B10" s="69"/>
      <c r="C10" s="70"/>
      <c r="D10" s="26"/>
      <c r="E10" s="24"/>
      <c r="F10" s="141"/>
      <c r="G10" s="71"/>
      <c r="H10" s="28"/>
      <c r="I10" s="28"/>
      <c r="J10" s="28"/>
      <c r="K10" s="35"/>
    </row>
    <row r="11" spans="1:11" ht="15.75" customHeight="1">
      <c r="A11" s="24"/>
      <c r="B11" s="69"/>
      <c r="C11" s="70"/>
      <c r="D11" s="26"/>
      <c r="E11" s="24"/>
      <c r="F11" s="141"/>
      <c r="G11" s="71"/>
      <c r="H11" s="28"/>
      <c r="I11" s="28"/>
      <c r="J11" s="28"/>
      <c r="K11" s="35"/>
    </row>
    <row r="12" spans="1:11" ht="15.75" customHeight="1">
      <c r="A12" s="24"/>
      <c r="B12" s="69"/>
      <c r="C12" s="70"/>
      <c r="D12" s="26"/>
      <c r="E12" s="24"/>
      <c r="F12" s="141"/>
      <c r="G12" s="71"/>
      <c r="H12" s="28"/>
      <c r="I12" s="28"/>
      <c r="J12" s="28"/>
      <c r="K12" s="35"/>
    </row>
    <row r="13" spans="1:11" ht="15.75" customHeight="1">
      <c r="A13" s="24"/>
      <c r="B13" s="69"/>
      <c r="C13" s="70"/>
      <c r="D13" s="26"/>
      <c r="E13" s="24"/>
      <c r="F13" s="141"/>
      <c r="G13" s="71"/>
      <c r="H13" s="28"/>
      <c r="I13" s="28"/>
      <c r="J13" s="28"/>
      <c r="K13" s="35"/>
    </row>
    <row r="14" spans="1:11" ht="15.75" customHeight="1">
      <c r="A14" s="24"/>
      <c r="B14" s="69"/>
      <c r="C14" s="70"/>
      <c r="D14" s="26"/>
      <c r="E14" s="24"/>
      <c r="F14" s="141"/>
      <c r="G14" s="71"/>
      <c r="H14" s="28"/>
      <c r="I14" s="28"/>
      <c r="J14" s="28"/>
      <c r="K14" s="35"/>
    </row>
    <row r="15" spans="1:11" ht="15.75" customHeight="1">
      <c r="A15" s="24"/>
      <c r="B15" s="69"/>
      <c r="C15" s="70"/>
      <c r="D15" s="26"/>
      <c r="E15" s="24"/>
      <c r="F15" s="141"/>
      <c r="G15" s="71"/>
      <c r="H15" s="28"/>
      <c r="I15" s="28"/>
      <c r="J15" s="28"/>
      <c r="K15" s="35"/>
    </row>
    <row r="16" spans="1:11" ht="15.75" customHeight="1">
      <c r="A16" s="24"/>
      <c r="B16" s="69"/>
      <c r="C16" s="70"/>
      <c r="D16" s="26"/>
      <c r="E16" s="24"/>
      <c r="F16" s="141"/>
      <c r="G16" s="71"/>
      <c r="H16" s="28"/>
      <c r="I16" s="28"/>
      <c r="J16" s="28"/>
      <c r="K16" s="35"/>
    </row>
    <row r="17" spans="1:11" ht="15.75" customHeight="1">
      <c r="A17" s="24"/>
      <c r="B17" s="69"/>
      <c r="C17" s="70"/>
      <c r="D17" s="65"/>
      <c r="E17" s="24"/>
      <c r="F17" s="212"/>
      <c r="G17" s="71"/>
      <c r="H17" s="28"/>
      <c r="I17" s="28"/>
      <c r="J17" s="28"/>
      <c r="K17" s="35"/>
    </row>
    <row r="18" spans="1:11" ht="15.75" customHeight="1">
      <c r="A18" s="24"/>
      <c r="B18" s="69"/>
      <c r="C18" s="70"/>
      <c r="D18" s="26"/>
      <c r="E18" s="24"/>
      <c r="F18" s="141"/>
      <c r="G18" s="71"/>
      <c r="H18" s="28"/>
      <c r="I18" s="28"/>
      <c r="J18" s="28"/>
      <c r="K18" s="35"/>
    </row>
    <row r="19" spans="1:11" ht="15.75" customHeight="1">
      <c r="A19" s="24"/>
      <c r="B19" s="69"/>
      <c r="C19" s="70"/>
      <c r="D19" s="26"/>
      <c r="E19" s="24"/>
      <c r="F19" s="141"/>
      <c r="G19" s="71"/>
      <c r="H19" s="28"/>
      <c r="I19" s="28"/>
      <c r="J19" s="28"/>
      <c r="K19" s="35"/>
    </row>
    <row r="20" spans="1:11" ht="15.75" customHeight="1">
      <c r="A20" s="24"/>
      <c r="B20" s="69"/>
      <c r="C20" s="70"/>
      <c r="D20" s="26"/>
      <c r="E20" s="24"/>
      <c r="F20" s="141"/>
      <c r="G20" s="71"/>
      <c r="H20" s="28"/>
      <c r="I20" s="28"/>
      <c r="J20" s="28"/>
      <c r="K20" s="35"/>
    </row>
    <row r="21" spans="1:11" ht="15.75" customHeight="1">
      <c r="A21" s="24"/>
      <c r="B21" s="69"/>
      <c r="C21" s="70"/>
      <c r="D21" s="26"/>
      <c r="E21" s="24"/>
      <c r="F21" s="141"/>
      <c r="G21" s="71"/>
      <c r="H21" s="28"/>
      <c r="I21" s="28"/>
      <c r="J21" s="28"/>
      <c r="K21" s="35"/>
    </row>
    <row r="22" spans="1:11" ht="15.75" customHeight="1">
      <c r="A22" s="24"/>
      <c r="B22" s="69"/>
      <c r="C22" s="70"/>
      <c r="D22" s="26"/>
      <c r="E22" s="24"/>
      <c r="F22" s="141"/>
      <c r="G22" s="71"/>
      <c r="H22" s="28"/>
      <c r="I22" s="28"/>
      <c r="J22" s="28"/>
      <c r="K22" s="35"/>
    </row>
    <row r="23" spans="1:11" ht="15.75" customHeight="1">
      <c r="A23" s="24"/>
      <c r="B23" s="69"/>
      <c r="C23" s="69"/>
      <c r="D23" s="26"/>
      <c r="E23" s="35"/>
      <c r="F23" s="141"/>
      <c r="G23" s="71"/>
      <c r="H23" s="28"/>
      <c r="I23" s="28"/>
      <c r="J23" s="28"/>
      <c r="K23" s="35"/>
    </row>
    <row r="24" spans="1:11" ht="15.75" customHeight="1">
      <c r="A24" s="24"/>
      <c r="B24" s="41"/>
      <c r="C24" s="24"/>
      <c r="D24" s="26"/>
      <c r="E24" s="35"/>
      <c r="F24" s="27"/>
      <c r="G24" s="29"/>
      <c r="H24" s="28"/>
      <c r="I24" s="28"/>
      <c r="J24" s="28"/>
      <c r="K24" s="35"/>
    </row>
    <row r="25" spans="1:11" ht="15.75" customHeight="1">
      <c r="A25" s="24"/>
      <c r="B25" s="41"/>
      <c r="C25" s="24"/>
      <c r="D25" s="26"/>
      <c r="E25" s="35"/>
      <c r="F25" s="27"/>
      <c r="G25" s="29"/>
      <c r="H25" s="28"/>
      <c r="I25" s="28"/>
      <c r="J25" s="28"/>
      <c r="K25" s="35"/>
    </row>
    <row r="26" spans="1:11" ht="15.75" customHeight="1">
      <c r="A26" s="24"/>
      <c r="B26" s="41"/>
      <c r="C26" s="24"/>
      <c r="D26" s="26"/>
      <c r="E26" s="35"/>
      <c r="F26" s="27"/>
      <c r="G26" s="29"/>
      <c r="H26" s="28"/>
      <c r="I26" s="28"/>
      <c r="J26" s="28"/>
      <c r="K26" s="35"/>
    </row>
    <row r="27" spans="1:11" ht="15.75" customHeight="1">
      <c r="A27" s="24"/>
      <c r="B27" s="41"/>
      <c r="C27" s="24"/>
      <c r="D27" s="26"/>
      <c r="E27" s="35"/>
      <c r="F27" s="27"/>
      <c r="G27" s="29"/>
      <c r="H27" s="28"/>
      <c r="I27" s="28"/>
      <c r="J27" s="28"/>
      <c r="K27" s="35"/>
    </row>
    <row r="28" spans="1:11" ht="15.75" customHeight="1">
      <c r="A28" s="24"/>
      <c r="B28" s="41"/>
      <c r="C28" s="24"/>
      <c r="D28" s="26"/>
      <c r="E28" s="35"/>
      <c r="F28" s="27"/>
      <c r="G28" s="29"/>
      <c r="H28" s="28"/>
      <c r="I28" s="28"/>
      <c r="J28" s="28"/>
      <c r="K28" s="35"/>
    </row>
    <row r="29" spans="1:11" ht="15.75" customHeight="1">
      <c r="A29" s="24"/>
      <c r="B29" s="41"/>
      <c r="C29" s="24"/>
      <c r="D29" s="26"/>
      <c r="E29" s="35"/>
      <c r="F29" s="27"/>
      <c r="G29" s="29"/>
      <c r="H29" s="28"/>
      <c r="I29" s="28"/>
      <c r="J29" s="28"/>
      <c r="K29" s="35"/>
    </row>
    <row r="30" spans="1:11" ht="15.75" customHeight="1">
      <c r="A30" s="24"/>
      <c r="B30" s="41"/>
      <c r="C30" s="24"/>
      <c r="D30" s="26"/>
      <c r="E30" s="35"/>
      <c r="F30" s="27"/>
      <c r="G30" s="29"/>
      <c r="H30" s="28"/>
      <c r="I30" s="28"/>
      <c r="J30" s="28"/>
      <c r="K30" s="35"/>
    </row>
    <row r="31" spans="1:11" ht="15.75" customHeight="1">
      <c r="A31" s="24"/>
      <c r="B31" s="41"/>
      <c r="C31" s="24"/>
      <c r="D31" s="26"/>
      <c r="E31" s="35"/>
      <c r="F31" s="27"/>
      <c r="G31" s="29"/>
      <c r="H31" s="28"/>
      <c r="I31" s="28"/>
      <c r="J31" s="28"/>
      <c r="K31" s="35"/>
    </row>
    <row r="32" spans="1:11" ht="15.75" customHeight="1">
      <c r="A32" s="24"/>
      <c r="B32" s="41"/>
      <c r="C32" s="24"/>
      <c r="D32" s="26"/>
      <c r="E32" s="35"/>
      <c r="F32" s="27"/>
      <c r="G32" s="29"/>
      <c r="H32" s="28"/>
      <c r="I32" s="28"/>
      <c r="J32" s="28"/>
      <c r="K32" s="35"/>
    </row>
    <row r="33" spans="1:11" ht="15.75" customHeight="1">
      <c r="A33" s="24"/>
      <c r="B33" s="41"/>
      <c r="C33" s="24"/>
      <c r="D33" s="26"/>
      <c r="E33" s="35"/>
      <c r="F33" s="27"/>
      <c r="G33" s="29"/>
      <c r="H33" s="28"/>
      <c r="I33" s="28"/>
      <c r="J33" s="28"/>
      <c r="K33" s="35"/>
    </row>
    <row r="34" spans="1:11" ht="15.75" customHeight="1">
      <c r="A34" s="24"/>
      <c r="B34" s="25"/>
      <c r="C34" s="24"/>
      <c r="D34" s="26"/>
      <c r="E34" s="35"/>
      <c r="F34" s="27"/>
      <c r="G34" s="29"/>
      <c r="H34" s="28"/>
      <c r="I34" s="28"/>
      <c r="J34" s="28">
        <f>IF(H34=0,"",(I34-H34)/H34*100)</f>
      </c>
      <c r="K34" s="35"/>
    </row>
    <row r="35" spans="1:11" ht="15.75" customHeight="1">
      <c r="A35" s="24"/>
      <c r="B35" s="25"/>
      <c r="C35" s="24"/>
      <c r="D35" s="26"/>
      <c r="E35" s="35"/>
      <c r="F35" s="27"/>
      <c r="G35" s="29"/>
      <c r="H35" s="28"/>
      <c r="I35" s="28"/>
      <c r="J35" s="28">
        <f>IF(H35=0,"",(I35-H35)/H35*100)</f>
      </c>
      <c r="K35" s="35"/>
    </row>
    <row r="36" spans="1:11" ht="15.75" customHeight="1">
      <c r="A36" s="24"/>
      <c r="B36" s="25"/>
      <c r="C36" s="24"/>
      <c r="D36" s="26"/>
      <c r="E36" s="35"/>
      <c r="F36" s="27"/>
      <c r="G36" s="29"/>
      <c r="H36" s="28"/>
      <c r="I36" s="28"/>
      <c r="J36" s="28">
        <f>IF(H36=0,"",(I36-H36)/H36*100)</f>
      </c>
      <c r="K36" s="35"/>
    </row>
    <row r="37" spans="1:11" ht="15.75" customHeight="1">
      <c r="A37" s="24"/>
      <c r="B37" s="25"/>
      <c r="C37" s="24"/>
      <c r="D37" s="26"/>
      <c r="E37" s="35"/>
      <c r="F37" s="27"/>
      <c r="G37" s="29"/>
      <c r="H37" s="28"/>
      <c r="I37" s="28"/>
      <c r="J37" s="28">
        <f>IF(H37=0,"",(I37-H37)/H37*100)</f>
      </c>
      <c r="K37" s="35"/>
    </row>
    <row r="38" spans="1:11" ht="15.75" customHeight="1">
      <c r="A38" s="30" t="s">
        <v>335</v>
      </c>
      <c r="B38" s="45"/>
      <c r="C38" s="35"/>
      <c r="D38" s="26"/>
      <c r="E38" s="35"/>
      <c r="F38" s="27">
        <f>SUM(F6:F37)</f>
        <v>0</v>
      </c>
      <c r="G38" s="29">
        <f>SUM(G6:G37)</f>
        <v>0</v>
      </c>
      <c r="H38" s="28">
        <f>SUM(H6:H37)</f>
        <v>0</v>
      </c>
      <c r="I38" s="28">
        <f>SUM(I6:I37)</f>
        <v>0</v>
      </c>
      <c r="J38" s="28">
        <f>IF(G38=0,"",(I38-G38)/G38*100)</f>
      </c>
      <c r="K38" s="35"/>
    </row>
    <row r="39" spans="1:8" ht="15.75" customHeight="1">
      <c r="A39" s="32" t="str">
        <f>'填表说明'!B12</f>
        <v>资产占有单位填表人：</v>
      </c>
      <c r="H39" s="20" t="str">
        <f>'填表说明'!B8</f>
        <v>评估人员：</v>
      </c>
    </row>
    <row r="40" ht="15.75" customHeight="1">
      <c r="A40" s="32" t="str">
        <f>'填表说明'!B16</f>
        <v>填表日期：2017年01月10日</v>
      </c>
    </row>
  </sheetData>
  <sheetProtection/>
  <mergeCells count="3">
    <mergeCell ref="A2:K2"/>
    <mergeCell ref="A3:K3"/>
    <mergeCell ref="A38:B38"/>
  </mergeCells>
  <hyperlinks>
    <hyperlink ref="A1" location="索引目录!D14" display="返回索引页"/>
    <hyperlink ref="B1" location="流动汇总!B10" display="返回"/>
  </hyperlinks>
  <printOptions horizontalCentered="1"/>
  <pageMargins left="0.35" right="0.35" top="0.79" bottom="0.79" header="1.02" footer="0.51"/>
  <pageSetup fitToHeight="0" fitToWidth="1" horizontalDpi="300" verticalDpi="300" orientation="landscape" paperSize="9"/>
  <headerFooter alignWithMargins="0">
    <oddHeader>&amp;R&amp;"宋体,常规"&amp;10表&amp;"Times New Roman,常规"3-5
&amp;"宋体,常规"共&amp;"Times New Roman,常规"&amp;N&amp;"宋体,常规"页第&amp;"Times New Roman,常规"&amp;P&amp;"宋体,常规"页</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A3" sqref="A3:L3"/>
    </sheetView>
  </sheetViews>
  <sheetFormatPr defaultColWidth="8.75390625" defaultRowHeight="15.75" customHeight="1" outlineLevelCol="1"/>
  <cols>
    <col min="1" max="1" width="5.00390625" style="13" customWidth="1"/>
    <col min="2" max="2" width="20.375" style="13" customWidth="1"/>
    <col min="3" max="3" width="9.00390625" style="13" bestFit="1" customWidth="1"/>
    <col min="4" max="4" width="11.00390625" style="13" customWidth="1"/>
    <col min="5" max="5" width="11.375" style="13" bestFit="1" customWidth="1"/>
    <col min="6" max="6" width="7.00390625" style="13" customWidth="1"/>
    <col min="7" max="7" width="12.625" style="13" customWidth="1" outlineLevel="1"/>
    <col min="8" max="11" width="12.625" style="13" customWidth="1"/>
    <col min="12" max="32" width="9.00390625" style="13" bestFit="1" customWidth="1"/>
    <col min="33" max="16384" width="8.75390625" style="13" customWidth="1"/>
  </cols>
  <sheetData>
    <row r="1" spans="1:12" ht="14.25">
      <c r="A1" s="14" t="s">
        <v>98</v>
      </c>
      <c r="B1" s="15" t="s">
        <v>223</v>
      </c>
      <c r="C1" s="16"/>
      <c r="D1" s="16"/>
      <c r="E1" s="16"/>
      <c r="F1" s="16"/>
      <c r="G1" s="16"/>
      <c r="H1" s="16"/>
      <c r="I1" s="16"/>
      <c r="J1" s="16"/>
      <c r="K1" s="16"/>
      <c r="L1" s="16"/>
    </row>
    <row r="2" spans="1:12" s="11" customFormat="1" ht="30" customHeight="1">
      <c r="A2" s="17" t="s">
        <v>359</v>
      </c>
      <c r="B2" s="18"/>
      <c r="C2" s="18"/>
      <c r="D2" s="18"/>
      <c r="E2" s="18"/>
      <c r="F2" s="18"/>
      <c r="G2" s="18"/>
      <c r="H2" s="18"/>
      <c r="I2" s="18"/>
      <c r="J2" s="18"/>
      <c r="K2" s="18"/>
      <c r="L2" s="18"/>
    </row>
    <row r="3" spans="1:12" ht="13.5" customHeight="1">
      <c r="A3" s="19" t="str">
        <f>'填表说明'!B9</f>
        <v>评估基准日：2016年12月31日</v>
      </c>
      <c r="B3" s="19"/>
      <c r="C3" s="19"/>
      <c r="D3" s="19"/>
      <c r="E3" s="19"/>
      <c r="F3" s="19"/>
      <c r="G3" s="19"/>
      <c r="H3" s="19"/>
      <c r="I3" s="33"/>
      <c r="J3" s="33"/>
      <c r="K3" s="33"/>
      <c r="L3" s="33"/>
    </row>
    <row r="4" spans="1:12" ht="15.75" customHeight="1">
      <c r="A4" s="20" t="str">
        <f>'填表说明'!B11</f>
        <v>资产占有单位名称：黑龙江斯达特兽药有限公司</v>
      </c>
      <c r="L4" s="34" t="s">
        <v>100</v>
      </c>
    </row>
    <row r="5" spans="1:12" s="12" customFormat="1" ht="15.75" customHeight="1">
      <c r="A5" s="21" t="s">
        <v>173</v>
      </c>
      <c r="B5" s="21" t="s">
        <v>340</v>
      </c>
      <c r="C5" s="21" t="s">
        <v>342</v>
      </c>
      <c r="D5" s="21" t="s">
        <v>360</v>
      </c>
      <c r="E5" s="21" t="s">
        <v>361</v>
      </c>
      <c r="F5" s="21" t="s">
        <v>362</v>
      </c>
      <c r="G5" s="22" t="s">
        <v>205</v>
      </c>
      <c r="H5" s="45" t="s">
        <v>206</v>
      </c>
      <c r="I5" s="21" t="s">
        <v>207</v>
      </c>
      <c r="J5" s="21" t="s">
        <v>208</v>
      </c>
      <c r="K5" s="21" t="s">
        <v>228</v>
      </c>
      <c r="L5" s="21" t="s">
        <v>176</v>
      </c>
    </row>
    <row r="6" spans="1:12" ht="15.75" customHeight="1">
      <c r="A6" s="24"/>
      <c r="B6" s="25"/>
      <c r="C6" s="26"/>
      <c r="D6" s="28"/>
      <c r="E6" s="24"/>
      <c r="F6" s="24"/>
      <c r="G6" s="27"/>
      <c r="H6" s="29"/>
      <c r="I6" s="28"/>
      <c r="J6" s="28"/>
      <c r="K6" s="28">
        <f>IF(I6=0,"",(J6-I6)/I6*100)</f>
      </c>
      <c r="L6" s="35"/>
    </row>
    <row r="7" spans="1:12" ht="15.75" customHeight="1">
      <c r="A7" s="24"/>
      <c r="B7" s="25"/>
      <c r="C7" s="26"/>
      <c r="D7" s="28"/>
      <c r="E7" s="24"/>
      <c r="F7" s="24"/>
      <c r="G7" s="27"/>
      <c r="H7" s="29"/>
      <c r="I7" s="28"/>
      <c r="J7" s="28"/>
      <c r="K7" s="28">
        <f aca="true" t="shared" si="0" ref="K7:K27">IF(I7=0,"",(J7-I7)/I7*100)</f>
      </c>
      <c r="L7" s="35"/>
    </row>
    <row r="8" spans="1:12" ht="15.75" customHeight="1">
      <c r="A8" s="24"/>
      <c r="B8" s="25"/>
      <c r="C8" s="26"/>
      <c r="D8" s="28"/>
      <c r="E8" s="24"/>
      <c r="F8" s="24"/>
      <c r="G8" s="27"/>
      <c r="H8" s="29"/>
      <c r="I8" s="28"/>
      <c r="J8" s="28"/>
      <c r="K8" s="28">
        <f t="shared" si="0"/>
      </c>
      <c r="L8" s="35"/>
    </row>
    <row r="9" spans="1:12" ht="15.75" customHeight="1">
      <c r="A9" s="24"/>
      <c r="B9" s="25"/>
      <c r="C9" s="26"/>
      <c r="D9" s="28"/>
      <c r="E9" s="24"/>
      <c r="F9" s="24"/>
      <c r="G9" s="27"/>
      <c r="H9" s="29"/>
      <c r="I9" s="28"/>
      <c r="J9" s="28"/>
      <c r="K9" s="28">
        <f t="shared" si="0"/>
      </c>
      <c r="L9" s="35"/>
    </row>
    <row r="10" spans="1:12" ht="15.75" customHeight="1">
      <c r="A10" s="24"/>
      <c r="B10" s="25"/>
      <c r="C10" s="26"/>
      <c r="D10" s="28"/>
      <c r="E10" s="24"/>
      <c r="F10" s="24"/>
      <c r="G10" s="27"/>
      <c r="H10" s="29"/>
      <c r="I10" s="28"/>
      <c r="J10" s="28"/>
      <c r="K10" s="28">
        <f t="shared" si="0"/>
      </c>
      <c r="L10" s="35"/>
    </row>
    <row r="11" spans="1:12" ht="15.75" customHeight="1">
      <c r="A11" s="24"/>
      <c r="B11" s="25"/>
      <c r="C11" s="26"/>
      <c r="D11" s="28"/>
      <c r="E11" s="24"/>
      <c r="F11" s="24"/>
      <c r="G11" s="27"/>
      <c r="H11" s="29"/>
      <c r="I11" s="28"/>
      <c r="J11" s="28"/>
      <c r="K11" s="28">
        <f t="shared" si="0"/>
      </c>
      <c r="L11" s="35"/>
    </row>
    <row r="12" spans="1:12" ht="15.75" customHeight="1">
      <c r="A12" s="24"/>
      <c r="B12" s="25"/>
      <c r="C12" s="26"/>
      <c r="D12" s="28"/>
      <c r="E12" s="24"/>
      <c r="F12" s="24"/>
      <c r="G12" s="27"/>
      <c r="H12" s="29"/>
      <c r="I12" s="28"/>
      <c r="J12" s="28"/>
      <c r="K12" s="28">
        <f t="shared" si="0"/>
      </c>
      <c r="L12" s="35"/>
    </row>
    <row r="13" spans="1:12" ht="15.75" customHeight="1">
      <c r="A13" s="24"/>
      <c r="B13" s="25"/>
      <c r="C13" s="26"/>
      <c r="D13" s="28"/>
      <c r="E13" s="24"/>
      <c r="F13" s="24"/>
      <c r="G13" s="27"/>
      <c r="H13" s="29"/>
      <c r="I13" s="28"/>
      <c r="J13" s="28"/>
      <c r="K13" s="28">
        <f t="shared" si="0"/>
      </c>
      <c r="L13" s="35"/>
    </row>
    <row r="14" spans="1:12" ht="15.75" customHeight="1">
      <c r="A14" s="24"/>
      <c r="B14" s="25"/>
      <c r="C14" s="26"/>
      <c r="D14" s="28"/>
      <c r="E14" s="24"/>
      <c r="F14" s="24"/>
      <c r="G14" s="27"/>
      <c r="H14" s="29"/>
      <c r="I14" s="28"/>
      <c r="J14" s="28"/>
      <c r="K14" s="28">
        <f t="shared" si="0"/>
      </c>
      <c r="L14" s="35"/>
    </row>
    <row r="15" spans="1:12" ht="15.75" customHeight="1">
      <c r="A15" s="24"/>
      <c r="B15" s="25"/>
      <c r="C15" s="26"/>
      <c r="D15" s="28"/>
      <c r="E15" s="24"/>
      <c r="F15" s="24"/>
      <c r="G15" s="27"/>
      <c r="H15" s="29"/>
      <c r="I15" s="28"/>
      <c r="J15" s="28"/>
      <c r="K15" s="28">
        <f t="shared" si="0"/>
      </c>
      <c r="L15" s="35"/>
    </row>
    <row r="16" spans="1:12" ht="15.75" customHeight="1">
      <c r="A16" s="24"/>
      <c r="B16" s="25"/>
      <c r="C16" s="26"/>
      <c r="D16" s="28"/>
      <c r="E16" s="24"/>
      <c r="F16" s="24"/>
      <c r="G16" s="27"/>
      <c r="H16" s="29"/>
      <c r="I16" s="28"/>
      <c r="J16" s="28"/>
      <c r="K16" s="28">
        <f t="shared" si="0"/>
      </c>
      <c r="L16" s="35"/>
    </row>
    <row r="17" spans="1:12" ht="15.75" customHeight="1">
      <c r="A17" s="24"/>
      <c r="B17" s="25"/>
      <c r="C17" s="26"/>
      <c r="D17" s="28"/>
      <c r="E17" s="24"/>
      <c r="F17" s="24"/>
      <c r="G17" s="27"/>
      <c r="H17" s="29"/>
      <c r="I17" s="28"/>
      <c r="J17" s="28"/>
      <c r="K17" s="28">
        <f t="shared" si="0"/>
      </c>
      <c r="L17" s="35"/>
    </row>
    <row r="18" spans="1:12" ht="15.75" customHeight="1">
      <c r="A18" s="24"/>
      <c r="B18" s="25"/>
      <c r="C18" s="26"/>
      <c r="D18" s="28"/>
      <c r="E18" s="24"/>
      <c r="F18" s="24"/>
      <c r="G18" s="27"/>
      <c r="H18" s="29"/>
      <c r="I18" s="28"/>
      <c r="J18" s="28"/>
      <c r="K18" s="28">
        <f t="shared" si="0"/>
      </c>
      <c r="L18" s="35"/>
    </row>
    <row r="19" spans="1:12" ht="15.75" customHeight="1">
      <c r="A19" s="24"/>
      <c r="B19" s="25"/>
      <c r="C19" s="26"/>
      <c r="D19" s="28"/>
      <c r="E19" s="24"/>
      <c r="F19" s="24"/>
      <c r="G19" s="27"/>
      <c r="H19" s="29"/>
      <c r="I19" s="28"/>
      <c r="J19" s="28"/>
      <c r="K19" s="28">
        <f t="shared" si="0"/>
      </c>
      <c r="L19" s="35"/>
    </row>
    <row r="20" spans="1:12" ht="15.75" customHeight="1">
      <c r="A20" s="24"/>
      <c r="B20" s="25"/>
      <c r="C20" s="26"/>
      <c r="D20" s="28"/>
      <c r="E20" s="24"/>
      <c r="F20" s="24"/>
      <c r="G20" s="27"/>
      <c r="H20" s="29"/>
      <c r="I20" s="28"/>
      <c r="J20" s="28"/>
      <c r="K20" s="28">
        <f t="shared" si="0"/>
      </c>
      <c r="L20" s="35"/>
    </row>
    <row r="21" spans="1:12" ht="15.75" customHeight="1">
      <c r="A21" s="24"/>
      <c r="B21" s="25"/>
      <c r="C21" s="26"/>
      <c r="D21" s="28"/>
      <c r="E21" s="24"/>
      <c r="F21" s="24"/>
      <c r="G21" s="27"/>
      <c r="H21" s="29"/>
      <c r="I21" s="28"/>
      <c r="J21" s="28"/>
      <c r="K21" s="28">
        <f t="shared" si="0"/>
      </c>
      <c r="L21" s="35"/>
    </row>
    <row r="22" spans="1:12" ht="15.75" customHeight="1">
      <c r="A22" s="24"/>
      <c r="B22" s="25"/>
      <c r="C22" s="26"/>
      <c r="D22" s="28"/>
      <c r="E22" s="24"/>
      <c r="F22" s="24"/>
      <c r="G22" s="27"/>
      <c r="H22" s="29"/>
      <c r="I22" s="28"/>
      <c r="J22" s="28"/>
      <c r="K22" s="28">
        <f t="shared" si="0"/>
      </c>
      <c r="L22" s="35"/>
    </row>
    <row r="23" spans="1:12" ht="15.75" customHeight="1">
      <c r="A23" s="24"/>
      <c r="B23" s="25"/>
      <c r="C23" s="26"/>
      <c r="D23" s="28"/>
      <c r="E23" s="24"/>
      <c r="F23" s="24"/>
      <c r="G23" s="27"/>
      <c r="H23" s="29"/>
      <c r="I23" s="28"/>
      <c r="J23" s="28"/>
      <c r="K23" s="28">
        <f t="shared" si="0"/>
      </c>
      <c r="L23" s="35"/>
    </row>
    <row r="24" spans="1:12" ht="15.75" customHeight="1">
      <c r="A24" s="24"/>
      <c r="B24" s="25"/>
      <c r="C24" s="26"/>
      <c r="D24" s="28"/>
      <c r="E24" s="24"/>
      <c r="F24" s="24"/>
      <c r="G24" s="27"/>
      <c r="H24" s="29"/>
      <c r="I24" s="28"/>
      <c r="J24" s="28"/>
      <c r="K24" s="28">
        <f t="shared" si="0"/>
      </c>
      <c r="L24" s="35"/>
    </row>
    <row r="25" spans="1:12" ht="15.75" customHeight="1">
      <c r="A25" s="24"/>
      <c r="B25" s="25"/>
      <c r="C25" s="26"/>
      <c r="D25" s="28"/>
      <c r="E25" s="24"/>
      <c r="F25" s="24"/>
      <c r="G25" s="27"/>
      <c r="H25" s="29"/>
      <c r="I25" s="28"/>
      <c r="J25" s="28"/>
      <c r="K25" s="28">
        <f t="shared" si="0"/>
      </c>
      <c r="L25" s="35"/>
    </row>
    <row r="26" spans="1:12" ht="15.75" customHeight="1">
      <c r="A26" s="24"/>
      <c r="B26" s="25"/>
      <c r="C26" s="26"/>
      <c r="D26" s="28"/>
      <c r="E26" s="24"/>
      <c r="F26" s="24"/>
      <c r="G26" s="27"/>
      <c r="H26" s="29"/>
      <c r="I26" s="28"/>
      <c r="J26" s="28"/>
      <c r="K26" s="28"/>
      <c r="L26" s="35"/>
    </row>
    <row r="27" spans="1:12" ht="15.75" customHeight="1">
      <c r="A27" s="30" t="s">
        <v>335</v>
      </c>
      <c r="B27" s="45"/>
      <c r="C27" s="35"/>
      <c r="D27" s="28">
        <f aca="true" t="shared" si="1" ref="D27:J27">SUM(D6:D26)</f>
        <v>0</v>
      </c>
      <c r="E27" s="35"/>
      <c r="F27" s="35"/>
      <c r="G27" s="27">
        <f t="shared" si="1"/>
        <v>0</v>
      </c>
      <c r="H27" s="29">
        <f t="shared" si="1"/>
        <v>0</v>
      </c>
      <c r="I27" s="28">
        <f t="shared" si="1"/>
        <v>0</v>
      </c>
      <c r="J27" s="28">
        <f t="shared" si="1"/>
        <v>0</v>
      </c>
      <c r="K27" s="28">
        <f t="shared" si="0"/>
      </c>
      <c r="L27" s="35"/>
    </row>
    <row r="28" spans="1:9" ht="15.75" customHeight="1">
      <c r="A28" s="32" t="str">
        <f>'填表说明'!B12</f>
        <v>资产占有单位填表人：</v>
      </c>
      <c r="I28" s="20" t="str">
        <f>'填表说明'!B8</f>
        <v>评估人员：</v>
      </c>
    </row>
    <row r="29" ht="15.75" customHeight="1">
      <c r="A29" s="32" t="str">
        <f>'填表说明'!B16</f>
        <v>填表日期：2017年01月10日</v>
      </c>
    </row>
  </sheetData>
  <sheetProtection/>
  <mergeCells count="3">
    <mergeCell ref="A2:L2"/>
    <mergeCell ref="A3:L3"/>
    <mergeCell ref="A27:B27"/>
  </mergeCells>
  <hyperlinks>
    <hyperlink ref="A1" location="索引目录!D15" display="返回索引页"/>
    <hyperlink ref="B1" location="流动汇总!B11" display="返回"/>
  </hyperlinks>
  <printOptions horizontalCentered="1"/>
  <pageMargins left="0.35" right="0.35" top="0.79" bottom="0.79" header="1.05" footer="0.51"/>
  <pageSetup fitToHeight="0" fitToWidth="1" horizontalDpi="300" verticalDpi="300" orientation="landscape" paperSize="9" scale="96"/>
  <headerFooter alignWithMargins="0">
    <oddHeader>&amp;R&amp;"宋体,常规"&amp;10表&amp;"Times New Roman,常规"3-6
&amp;"宋体,常规"共&amp;"Times New Roman,常规"&amp;N&amp;"宋体,常规"页第&amp;"Times New Roman,常规"&amp;P&amp;"宋体,常规"页</oddHeader>
  </headerFooter>
  <legacyDrawing r:id="rId2"/>
</worksheet>
</file>

<file path=xl/worksheets/sheet2.xml><?xml version="1.0" encoding="utf-8"?>
<worksheet xmlns="http://schemas.openxmlformats.org/spreadsheetml/2006/main" xmlns:r="http://schemas.openxmlformats.org/officeDocument/2006/relationships">
  <sheetPr>
    <tabColor indexed="10"/>
  </sheetPr>
  <dimension ref="A2:G29"/>
  <sheetViews>
    <sheetView zoomScaleSheetLayoutView="100" workbookViewId="0" topLeftCell="A1">
      <selection activeCell="B8" sqref="B8"/>
    </sheetView>
  </sheetViews>
  <sheetFormatPr defaultColWidth="8.75390625" defaultRowHeight="15.75"/>
  <cols>
    <col min="1" max="1" width="5.00390625" style="555" customWidth="1"/>
    <col min="2" max="2" width="54.25390625" style="555" customWidth="1"/>
    <col min="3" max="3" width="6.25390625" style="555" customWidth="1"/>
    <col min="4" max="4" width="11.125" style="555" customWidth="1"/>
    <col min="5" max="32" width="9.00390625" style="555" bestFit="1" customWidth="1"/>
    <col min="33" max="16384" width="8.75390625" style="555" customWidth="1"/>
  </cols>
  <sheetData>
    <row r="1" ht="27" customHeight="1"/>
    <row r="2" spans="1:3" ht="45.75" customHeight="1">
      <c r="A2" s="556"/>
      <c r="B2" s="557" t="s">
        <v>0</v>
      </c>
      <c r="C2" s="558"/>
    </row>
    <row r="3" spans="1:3" ht="34.5" customHeight="1">
      <c r="A3" s="556"/>
      <c r="B3" s="559" t="s">
        <v>1</v>
      </c>
      <c r="C3" s="556"/>
    </row>
    <row r="4" spans="1:3" ht="34.5" customHeight="1">
      <c r="A4" s="556"/>
      <c r="B4" s="560" t="s">
        <v>2</v>
      </c>
      <c r="C4" s="556"/>
    </row>
    <row r="5" spans="1:3" ht="34.5" customHeight="1">
      <c r="A5" s="556"/>
      <c r="B5" s="560" t="s">
        <v>3</v>
      </c>
      <c r="C5" s="556"/>
    </row>
    <row r="6" spans="1:3" ht="34.5" customHeight="1">
      <c r="A6" s="556"/>
      <c r="B6" s="560" t="s">
        <v>4</v>
      </c>
      <c r="C6" s="556"/>
    </row>
    <row r="7" spans="1:3" ht="34.5" customHeight="1">
      <c r="A7" s="556"/>
      <c r="B7" s="560" t="s">
        <v>4</v>
      </c>
      <c r="C7" s="556"/>
    </row>
    <row r="8" spans="1:3" ht="34.5" customHeight="1">
      <c r="A8" s="556"/>
      <c r="B8" s="560" t="s">
        <v>5</v>
      </c>
      <c r="C8" s="556"/>
    </row>
    <row r="9" spans="1:3" ht="34.5" customHeight="1">
      <c r="A9" s="556"/>
      <c r="B9" s="560" t="s">
        <v>6</v>
      </c>
      <c r="C9" s="556"/>
    </row>
    <row r="10" spans="1:3" ht="34.5" customHeight="1">
      <c r="A10" s="556"/>
      <c r="B10" s="560" t="s">
        <v>7</v>
      </c>
      <c r="C10" s="561"/>
    </row>
    <row r="11" spans="1:3" ht="34.5" customHeight="1">
      <c r="A11" s="556"/>
      <c r="B11" s="560" t="s">
        <v>8</v>
      </c>
      <c r="C11" s="561"/>
    </row>
    <row r="12" spans="1:3" ht="34.5" customHeight="1">
      <c r="A12" s="556"/>
      <c r="B12" s="560" t="s">
        <v>9</v>
      </c>
      <c r="C12" s="561"/>
    </row>
    <row r="13" spans="1:3" ht="44.25" customHeight="1">
      <c r="A13" s="556"/>
      <c r="B13" s="562" t="s">
        <v>10</v>
      </c>
      <c r="C13" s="561"/>
    </row>
    <row r="14" spans="1:3" ht="34.5" customHeight="1">
      <c r="A14" s="556"/>
      <c r="B14" s="563" t="s">
        <v>11</v>
      </c>
      <c r="C14" s="561"/>
    </row>
    <row r="15" spans="1:3" ht="34.5" customHeight="1">
      <c r="A15" s="556"/>
      <c r="B15" s="564"/>
      <c r="C15" s="561"/>
    </row>
    <row r="16" spans="1:3" ht="38.25" customHeight="1">
      <c r="A16" s="556"/>
      <c r="B16" s="560" t="s">
        <v>12</v>
      </c>
      <c r="C16" s="561"/>
    </row>
    <row r="17" spans="1:4" ht="15">
      <c r="A17" s="556"/>
      <c r="B17" s="556"/>
      <c r="C17" s="556"/>
      <c r="D17" s="556"/>
    </row>
    <row r="19" ht="15">
      <c r="B19" s="565"/>
    </row>
    <row r="28" spans="1:7" ht="15">
      <c r="A28" s="555" t="str">
        <f>'填表说明'!B11</f>
        <v>资产占有单位名称：黑龙江斯达特兽药有限公司</v>
      </c>
      <c r="B28" s="566"/>
      <c r="E28" s="555" t="str">
        <f>'填表说明'!B8</f>
        <v>评估人员：</v>
      </c>
      <c r="G28" s="555" t="str">
        <f>'填表说明'!B8</f>
        <v>评估人员：</v>
      </c>
    </row>
    <row r="29" ht="15">
      <c r="A29" s="555" t="str">
        <f>'填表说明'!B16</f>
        <v>填表日期：2017年01月10日</v>
      </c>
    </row>
  </sheetData>
  <sheetProtection/>
  <mergeCells count="2">
    <mergeCell ref="B2:C2"/>
    <mergeCell ref="B14:B15"/>
  </mergeCells>
  <printOptions horizontalCentered="1" verticalCentered="1"/>
  <pageMargins left="0.5" right="0.33" top="0.2" bottom="0.2" header="0.51" footer="0.51"/>
  <pageSetup horizontalDpi="300" verticalDpi="300" orientation="landscape"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A5" sqref="A5"/>
    </sheetView>
  </sheetViews>
  <sheetFormatPr defaultColWidth="8.75390625" defaultRowHeight="15.75" customHeight="1" outlineLevelCol="1"/>
  <cols>
    <col min="1" max="1" width="5.50390625" style="13" customWidth="1"/>
    <col min="2" max="2" width="16.375" style="13" customWidth="1"/>
    <col min="3" max="3" width="7.625" style="13" customWidth="1"/>
    <col min="4" max="4" width="10.625" style="13" customWidth="1"/>
    <col min="5" max="5" width="16.75390625" style="13" customWidth="1" outlineLevel="1"/>
    <col min="6" max="8" width="16.75390625" style="13" customWidth="1"/>
    <col min="9" max="9" width="15.625" style="13" customWidth="1"/>
    <col min="10" max="10" width="17.50390625" style="13" customWidth="1"/>
    <col min="11" max="32" width="9.00390625" style="13" bestFit="1" customWidth="1"/>
    <col min="33" max="16384" width="8.75390625" style="13" customWidth="1"/>
  </cols>
  <sheetData>
    <row r="1" spans="1:10" ht="14.25">
      <c r="A1" s="14" t="s">
        <v>98</v>
      </c>
      <c r="B1" s="15" t="s">
        <v>223</v>
      </c>
      <c r="C1" s="16"/>
      <c r="D1" s="16"/>
      <c r="E1" s="16"/>
      <c r="F1" s="16"/>
      <c r="G1" s="16"/>
      <c r="H1" s="16"/>
      <c r="I1" s="16"/>
      <c r="J1" s="16"/>
    </row>
    <row r="2" spans="1:10" s="11" customFormat="1" ht="30" customHeight="1">
      <c r="A2" s="17" t="s">
        <v>363</v>
      </c>
      <c r="B2" s="18"/>
      <c r="C2" s="18"/>
      <c r="D2" s="18"/>
      <c r="E2" s="18"/>
      <c r="F2" s="18"/>
      <c r="G2" s="18"/>
      <c r="H2" s="18"/>
      <c r="I2" s="18"/>
      <c r="J2" s="18"/>
    </row>
    <row r="3" spans="1:10" ht="13.5" customHeight="1">
      <c r="A3" s="19" t="str">
        <f>'填表说明'!B9</f>
        <v>评估基准日：2016年12月31日</v>
      </c>
      <c r="B3" s="19"/>
      <c r="C3" s="19"/>
      <c r="D3" s="19"/>
      <c r="E3" s="19"/>
      <c r="F3" s="19"/>
      <c r="G3" s="19"/>
      <c r="H3" s="19"/>
      <c r="I3" s="33"/>
      <c r="J3" s="33"/>
    </row>
    <row r="4" spans="1:10" ht="15.75" customHeight="1">
      <c r="A4" s="20" t="str">
        <f>'填表说明'!B11</f>
        <v>资产占有单位名称：黑龙江斯达特兽药有限公司</v>
      </c>
      <c r="J4" s="34" t="s">
        <v>100</v>
      </c>
    </row>
    <row r="5" spans="1:10" s="12" customFormat="1" ht="15.75" customHeight="1">
      <c r="A5" s="21" t="s">
        <v>173</v>
      </c>
      <c r="B5" s="21" t="s">
        <v>332</v>
      </c>
      <c r="C5" s="21" t="s">
        <v>342</v>
      </c>
      <c r="D5" s="21" t="s">
        <v>364</v>
      </c>
      <c r="E5" s="22" t="s">
        <v>205</v>
      </c>
      <c r="F5" s="45" t="s">
        <v>206</v>
      </c>
      <c r="G5" s="21" t="s">
        <v>207</v>
      </c>
      <c r="H5" s="21" t="s">
        <v>208</v>
      </c>
      <c r="I5" s="21" t="s">
        <v>228</v>
      </c>
      <c r="J5" s="21" t="s">
        <v>176</v>
      </c>
    </row>
    <row r="6" spans="1:10" ht="15.75" customHeight="1">
      <c r="A6" s="24"/>
      <c r="B6" s="25"/>
      <c r="C6" s="26"/>
      <c r="D6" s="35"/>
      <c r="E6" s="27"/>
      <c r="F6" s="29"/>
      <c r="G6" s="28"/>
      <c r="H6" s="28"/>
      <c r="I6" s="28">
        <f>IF(G6=0,"",(H6-G6)/G6*100)</f>
      </c>
      <c r="J6" s="35"/>
    </row>
    <row r="7" spans="1:10" ht="15.75" customHeight="1">
      <c r="A7" s="24"/>
      <c r="B7" s="25"/>
      <c r="C7" s="26"/>
      <c r="D7" s="35"/>
      <c r="E7" s="27"/>
      <c r="F7" s="29"/>
      <c r="G7" s="28"/>
      <c r="H7" s="28"/>
      <c r="I7" s="28">
        <f aca="true" t="shared" si="0" ref="I7:I27">IF(G7=0,"",(H7-G7)/G7*100)</f>
      </c>
      <c r="J7" s="35"/>
    </row>
    <row r="8" spans="1:10" ht="15.75" customHeight="1">
      <c r="A8" s="24"/>
      <c r="B8" s="25"/>
      <c r="C8" s="26"/>
      <c r="D8" s="35"/>
      <c r="E8" s="27"/>
      <c r="F8" s="29"/>
      <c r="G8" s="28"/>
      <c r="H8" s="28"/>
      <c r="I8" s="28">
        <f t="shared" si="0"/>
      </c>
      <c r="J8" s="35"/>
    </row>
    <row r="9" spans="1:10" ht="15.75" customHeight="1">
      <c r="A9" s="24"/>
      <c r="B9" s="25"/>
      <c r="C9" s="26"/>
      <c r="D9" s="35"/>
      <c r="E9" s="27"/>
      <c r="F9" s="29"/>
      <c r="G9" s="28"/>
      <c r="H9" s="28"/>
      <c r="I9" s="28">
        <f t="shared" si="0"/>
      </c>
      <c r="J9" s="35"/>
    </row>
    <row r="10" spans="1:10" ht="15.75" customHeight="1">
      <c r="A10" s="24"/>
      <c r="B10" s="25"/>
      <c r="C10" s="26"/>
      <c r="D10" s="35"/>
      <c r="E10" s="27"/>
      <c r="F10" s="29"/>
      <c r="G10" s="28"/>
      <c r="H10" s="28"/>
      <c r="I10" s="28">
        <f t="shared" si="0"/>
      </c>
      <c r="J10" s="35"/>
    </row>
    <row r="11" spans="1:10" ht="15.75" customHeight="1">
      <c r="A11" s="24"/>
      <c r="B11" s="25"/>
      <c r="C11" s="26"/>
      <c r="D11" s="35"/>
      <c r="E11" s="27"/>
      <c r="F11" s="29"/>
      <c r="G11" s="28"/>
      <c r="H11" s="28"/>
      <c r="I11" s="28">
        <f t="shared" si="0"/>
      </c>
      <c r="J11" s="35"/>
    </row>
    <row r="12" spans="1:10" ht="15.75" customHeight="1">
      <c r="A12" s="24"/>
      <c r="B12" s="25"/>
      <c r="C12" s="26"/>
      <c r="D12" s="35"/>
      <c r="E12" s="27"/>
      <c r="F12" s="29"/>
      <c r="G12" s="28"/>
      <c r="H12" s="28"/>
      <c r="I12" s="28">
        <f t="shared" si="0"/>
      </c>
      <c r="J12" s="35"/>
    </row>
    <row r="13" spans="1:10" ht="15.75" customHeight="1">
      <c r="A13" s="24"/>
      <c r="B13" s="25"/>
      <c r="C13" s="26"/>
      <c r="D13" s="35"/>
      <c r="E13" s="27"/>
      <c r="F13" s="29"/>
      <c r="G13" s="28"/>
      <c r="H13" s="28"/>
      <c r="I13" s="28">
        <f t="shared" si="0"/>
      </c>
      <c r="J13" s="35"/>
    </row>
    <row r="14" spans="1:10" ht="15.75" customHeight="1">
      <c r="A14" s="24"/>
      <c r="B14" s="25"/>
      <c r="C14" s="26"/>
      <c r="D14" s="35"/>
      <c r="E14" s="27"/>
      <c r="F14" s="29"/>
      <c r="G14" s="28"/>
      <c r="H14" s="28"/>
      <c r="I14" s="28">
        <f t="shared" si="0"/>
      </c>
      <c r="J14" s="35"/>
    </row>
    <row r="15" spans="1:10" ht="15.75" customHeight="1">
      <c r="A15" s="24"/>
      <c r="B15" s="25"/>
      <c r="C15" s="26"/>
      <c r="D15" s="35"/>
      <c r="E15" s="27"/>
      <c r="F15" s="29"/>
      <c r="G15" s="28"/>
      <c r="H15" s="28"/>
      <c r="I15" s="28">
        <f t="shared" si="0"/>
      </c>
      <c r="J15" s="35"/>
    </row>
    <row r="16" spans="1:10" ht="15.75" customHeight="1">
      <c r="A16" s="24"/>
      <c r="B16" s="25"/>
      <c r="C16" s="26"/>
      <c r="D16" s="35"/>
      <c r="E16" s="27"/>
      <c r="F16" s="29"/>
      <c r="G16" s="28"/>
      <c r="H16" s="28"/>
      <c r="I16" s="28">
        <f t="shared" si="0"/>
      </c>
      <c r="J16" s="35"/>
    </row>
    <row r="17" spans="1:10" ht="15.75" customHeight="1">
      <c r="A17" s="24"/>
      <c r="B17" s="25"/>
      <c r="C17" s="26"/>
      <c r="D17" s="35"/>
      <c r="E17" s="27"/>
      <c r="F17" s="29"/>
      <c r="G17" s="28"/>
      <c r="H17" s="28"/>
      <c r="I17" s="28">
        <f t="shared" si="0"/>
      </c>
      <c r="J17" s="35"/>
    </row>
    <row r="18" spans="1:10" ht="15.75" customHeight="1">
      <c r="A18" s="24"/>
      <c r="B18" s="25"/>
      <c r="C18" s="26"/>
      <c r="D18" s="35"/>
      <c r="E18" s="27"/>
      <c r="F18" s="29"/>
      <c r="G18" s="28"/>
      <c r="H18" s="28"/>
      <c r="I18" s="28">
        <f t="shared" si="0"/>
      </c>
      <c r="J18" s="35"/>
    </row>
    <row r="19" spans="1:10" ht="15.75" customHeight="1">
      <c r="A19" s="24"/>
      <c r="B19" s="25"/>
      <c r="C19" s="26"/>
      <c r="D19" s="35"/>
      <c r="E19" s="27"/>
      <c r="F19" s="29"/>
      <c r="G19" s="28"/>
      <c r="H19" s="28"/>
      <c r="I19" s="28">
        <f t="shared" si="0"/>
      </c>
      <c r="J19" s="35"/>
    </row>
    <row r="20" spans="1:10" ht="15.75" customHeight="1">
      <c r="A20" s="24"/>
      <c r="B20" s="25"/>
      <c r="C20" s="26"/>
      <c r="D20" s="35"/>
      <c r="E20" s="27"/>
      <c r="F20" s="29"/>
      <c r="G20" s="28"/>
      <c r="H20" s="28"/>
      <c r="I20" s="28">
        <f t="shared" si="0"/>
      </c>
      <c r="J20" s="35"/>
    </row>
    <row r="21" spans="1:10" ht="15.75" customHeight="1">
      <c r="A21" s="24"/>
      <c r="B21" s="25"/>
      <c r="C21" s="26"/>
      <c r="D21" s="35"/>
      <c r="E21" s="27"/>
      <c r="F21" s="29"/>
      <c r="G21" s="28"/>
      <c r="H21" s="28"/>
      <c r="I21" s="28">
        <f t="shared" si="0"/>
      </c>
      <c r="J21" s="35"/>
    </row>
    <row r="22" spans="1:10" ht="15.75" customHeight="1">
      <c r="A22" s="24"/>
      <c r="B22" s="25"/>
      <c r="C22" s="26"/>
      <c r="D22" s="35"/>
      <c r="E22" s="27"/>
      <c r="F22" s="29"/>
      <c r="G22" s="28"/>
      <c r="H22" s="28"/>
      <c r="I22" s="28">
        <f t="shared" si="0"/>
      </c>
      <c r="J22" s="35"/>
    </row>
    <row r="23" spans="1:10" ht="15.75" customHeight="1">
      <c r="A23" s="24"/>
      <c r="B23" s="25"/>
      <c r="C23" s="26"/>
      <c r="D23" s="35"/>
      <c r="E23" s="27"/>
      <c r="F23" s="29"/>
      <c r="G23" s="28"/>
      <c r="H23" s="28"/>
      <c r="I23" s="28">
        <f t="shared" si="0"/>
      </c>
      <c r="J23" s="35"/>
    </row>
    <row r="24" spans="1:10" ht="15.75" customHeight="1">
      <c r="A24" s="24"/>
      <c r="B24" s="25"/>
      <c r="C24" s="26"/>
      <c r="D24" s="35"/>
      <c r="E24" s="27"/>
      <c r="F24" s="29"/>
      <c r="G24" s="28"/>
      <c r="H24" s="28"/>
      <c r="I24" s="28">
        <f t="shared" si="0"/>
      </c>
      <c r="J24" s="35"/>
    </row>
    <row r="25" spans="1:10" ht="15.75" customHeight="1">
      <c r="A25" s="24"/>
      <c r="B25" s="25"/>
      <c r="C25" s="26"/>
      <c r="D25" s="35"/>
      <c r="E25" s="27"/>
      <c r="F25" s="29"/>
      <c r="G25" s="28"/>
      <c r="H25" s="28"/>
      <c r="I25" s="28">
        <f t="shared" si="0"/>
      </c>
      <c r="J25" s="35"/>
    </row>
    <row r="26" spans="1:10" ht="15.75" customHeight="1">
      <c r="A26" s="24"/>
      <c r="B26" s="25"/>
      <c r="C26" s="26"/>
      <c r="D26" s="35"/>
      <c r="E26" s="27"/>
      <c r="F26" s="29"/>
      <c r="G26" s="28"/>
      <c r="H26" s="28"/>
      <c r="I26" s="28"/>
      <c r="J26" s="35"/>
    </row>
    <row r="27" spans="1:10" ht="15.75" customHeight="1">
      <c r="A27" s="30" t="s">
        <v>335</v>
      </c>
      <c r="B27" s="45"/>
      <c r="C27" s="26"/>
      <c r="D27" s="35"/>
      <c r="E27" s="27">
        <f>SUM(E6:E26)</f>
        <v>0</v>
      </c>
      <c r="F27" s="29">
        <f>SUM(F6:F26)</f>
        <v>0</v>
      </c>
      <c r="G27" s="28">
        <f>SUM(G6:G26)</f>
        <v>0</v>
      </c>
      <c r="H27" s="28">
        <f>SUM(H6:H26)</f>
        <v>0</v>
      </c>
      <c r="I27" s="28">
        <f t="shared" si="0"/>
      </c>
      <c r="J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J2"/>
    <mergeCell ref="A3:J3"/>
    <mergeCell ref="A27:B27"/>
  </mergeCells>
  <hyperlinks>
    <hyperlink ref="A1" location="索引目录!D16" display="返回索引页"/>
    <hyperlink ref="B1" location="流动汇总!B12" display="返回"/>
  </hyperlinks>
  <printOptions horizontalCentered="1"/>
  <pageMargins left="0.35" right="0.35" top="0.79" bottom="0.79" header="1.02" footer="0.51"/>
  <pageSetup fitToHeight="0" fitToWidth="1" horizontalDpi="300" verticalDpi="300" orientation="landscape" paperSize="9" scale="93"/>
  <headerFooter alignWithMargins="0">
    <oddHeader>&amp;R&amp;"宋体,常规"&amp;10表&amp;"Times New Roman,常规"3-7
&amp;"宋体,常规"共&amp;"Times New Roman,常规"&amp;N&amp;"宋体,常规"页第&amp;"Times New Roman,常规"&amp;P&amp;"宋体,常规"页</oddHeader>
  </headerFooter>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S69"/>
  <sheetViews>
    <sheetView tabSelected="1" workbookViewId="0" topLeftCell="A70">
      <selection activeCell="Q13" sqref="Q13"/>
    </sheetView>
  </sheetViews>
  <sheetFormatPr defaultColWidth="8.75390625" defaultRowHeight="15.75" customHeight="1" outlineLevelCol="1"/>
  <cols>
    <col min="1" max="1" width="5.25390625" style="13" customWidth="1"/>
    <col min="2" max="2" width="20.50390625" style="13" customWidth="1"/>
    <col min="3" max="3" width="10.375" style="13" customWidth="1"/>
    <col min="4" max="4" width="8.875" style="13" customWidth="1"/>
    <col min="5" max="5" width="9.00390625" style="13" bestFit="1" customWidth="1"/>
    <col min="6" max="6" width="13.125" style="13" hidden="1" customWidth="1" outlineLevel="1"/>
    <col min="7" max="7" width="10.375" style="171" hidden="1" customWidth="1" outlineLevel="1"/>
    <col min="8" max="11" width="8.75390625" style="171" hidden="1" customWidth="1" outlineLevel="1"/>
    <col min="12" max="12" width="10.375" style="171" hidden="1" customWidth="1" outlineLevel="1"/>
    <col min="13" max="13" width="8.25390625" style="171" hidden="1" customWidth="1" outlineLevel="1"/>
    <col min="14" max="14" width="10.75390625" style="194" hidden="1" customWidth="1" outlineLevel="1"/>
    <col min="15" max="15" width="15.00390625" style="98" customWidth="1" collapsed="1"/>
    <col min="16" max="16" width="14.375" style="13" hidden="1" customWidth="1"/>
    <col min="17" max="17" width="14.125" style="13" customWidth="1"/>
    <col min="18" max="18" width="9.625" style="13" bestFit="1" customWidth="1"/>
    <col min="19" max="19" width="14.75390625" style="13" customWidth="1"/>
    <col min="20" max="32" width="9.00390625" style="13" bestFit="1" customWidth="1"/>
    <col min="33" max="16384" width="8.75390625" style="13" customWidth="1"/>
  </cols>
  <sheetData>
    <row r="1" spans="1:19" s="62" customFormat="1" ht="15">
      <c r="A1" s="14" t="s">
        <v>98</v>
      </c>
      <c r="B1" s="15" t="s">
        <v>365</v>
      </c>
      <c r="C1" s="63"/>
      <c r="D1" s="63"/>
      <c r="E1" s="63"/>
      <c r="F1" s="63"/>
      <c r="G1" s="63"/>
      <c r="H1" s="63"/>
      <c r="I1" s="63"/>
      <c r="J1" s="63"/>
      <c r="K1" s="63"/>
      <c r="L1" s="63"/>
      <c r="M1" s="63"/>
      <c r="N1" s="63"/>
      <c r="O1" s="63"/>
      <c r="P1" s="63"/>
      <c r="Q1" s="63"/>
      <c r="R1" s="63"/>
      <c r="S1" s="63"/>
    </row>
    <row r="2" spans="1:19" s="11" customFormat="1" ht="30" customHeight="1">
      <c r="A2" s="17" t="s">
        <v>366</v>
      </c>
      <c r="B2" s="18"/>
      <c r="C2" s="18"/>
      <c r="D2" s="18"/>
      <c r="E2" s="18"/>
      <c r="F2" s="18"/>
      <c r="G2" s="18"/>
      <c r="H2" s="18"/>
      <c r="I2" s="18"/>
      <c r="J2" s="18"/>
      <c r="K2" s="18"/>
      <c r="L2" s="18"/>
      <c r="M2" s="18"/>
      <c r="N2" s="18"/>
      <c r="O2" s="18"/>
      <c r="P2" s="18"/>
      <c r="Q2" s="18"/>
      <c r="R2" s="18"/>
      <c r="S2" s="18"/>
    </row>
    <row r="3" spans="1:19" ht="13.5" customHeight="1">
      <c r="A3" s="19" t="str">
        <f>'填表说明'!B9</f>
        <v>评估基准日：2016年12月31日</v>
      </c>
      <c r="B3" s="19"/>
      <c r="C3" s="19"/>
      <c r="D3" s="19"/>
      <c r="E3" s="19"/>
      <c r="F3" s="19"/>
      <c r="G3" s="19"/>
      <c r="H3" s="19"/>
      <c r="I3" s="33"/>
      <c r="J3" s="33"/>
      <c r="K3" s="33"/>
      <c r="L3" s="33"/>
      <c r="M3" s="33"/>
      <c r="N3" s="33"/>
      <c r="O3" s="33"/>
      <c r="P3" s="33"/>
      <c r="Q3" s="33"/>
      <c r="R3" s="33"/>
      <c r="S3" s="33"/>
    </row>
    <row r="4" spans="1:19" ht="15.75" customHeight="1">
      <c r="A4" s="20" t="str">
        <f>'填表说明'!B11</f>
        <v>资产占有单位名称：黑龙江斯达特兽药有限公司</v>
      </c>
      <c r="M4" s="205" t="s">
        <v>338</v>
      </c>
      <c r="N4" s="206" t="s">
        <v>339</v>
      </c>
      <c r="O4" s="167"/>
      <c r="S4" s="34" t="s">
        <v>100</v>
      </c>
    </row>
    <row r="5" spans="1:19" s="12" customFormat="1" ht="15.75" customHeight="1">
      <c r="A5" s="21" t="s">
        <v>173</v>
      </c>
      <c r="B5" s="21" t="s">
        <v>340</v>
      </c>
      <c r="C5" s="21" t="s">
        <v>341</v>
      </c>
      <c r="D5" s="21" t="s">
        <v>342</v>
      </c>
      <c r="E5" s="21" t="s">
        <v>343</v>
      </c>
      <c r="F5" s="21" t="s">
        <v>205</v>
      </c>
      <c r="G5" s="195" t="s">
        <v>344</v>
      </c>
      <c r="H5" s="196" t="s">
        <v>345</v>
      </c>
      <c r="I5" s="195" t="s">
        <v>346</v>
      </c>
      <c r="J5" s="195" t="s">
        <v>347</v>
      </c>
      <c r="K5" s="195" t="s">
        <v>348</v>
      </c>
      <c r="L5" s="195" t="s">
        <v>349</v>
      </c>
      <c r="M5" s="207"/>
      <c r="N5" s="208"/>
      <c r="O5" s="45" t="s">
        <v>206</v>
      </c>
      <c r="P5" s="21" t="s">
        <v>207</v>
      </c>
      <c r="Q5" s="21" t="s">
        <v>208</v>
      </c>
      <c r="R5" s="21" t="s">
        <v>228</v>
      </c>
      <c r="S5" s="21" t="s">
        <v>176</v>
      </c>
    </row>
    <row r="6" spans="1:19" s="98" customFormat="1" ht="15.75" customHeight="1">
      <c r="A6" s="197"/>
      <c r="B6" s="198"/>
      <c r="C6" s="199"/>
      <c r="D6" s="200"/>
      <c r="E6" s="197"/>
      <c r="F6" s="192"/>
      <c r="G6" s="192"/>
      <c r="H6" s="192"/>
      <c r="I6" s="192"/>
      <c r="J6" s="192"/>
      <c r="K6" s="192"/>
      <c r="L6" s="192"/>
      <c r="M6" s="192"/>
      <c r="N6" s="209"/>
      <c r="O6" s="168"/>
      <c r="P6" s="192"/>
      <c r="Q6" s="168"/>
      <c r="R6" s="28"/>
      <c r="S6" s="190"/>
    </row>
    <row r="7" spans="1:19" s="98" customFormat="1" ht="15.75" customHeight="1">
      <c r="A7" s="197"/>
      <c r="B7" s="198"/>
      <c r="C7" s="197"/>
      <c r="D7" s="200"/>
      <c r="E7" s="197"/>
      <c r="F7" s="192"/>
      <c r="G7" s="192"/>
      <c r="H7" s="192"/>
      <c r="I7" s="192"/>
      <c r="J7" s="192"/>
      <c r="K7" s="192"/>
      <c r="L7" s="192"/>
      <c r="M7" s="192"/>
      <c r="N7" s="209"/>
      <c r="O7" s="168"/>
      <c r="P7" s="192"/>
      <c r="Q7" s="28"/>
      <c r="R7" s="28"/>
      <c r="S7" s="190"/>
    </row>
    <row r="8" spans="1:19" s="98" customFormat="1" ht="15.75" customHeight="1">
      <c r="A8" s="197"/>
      <c r="B8" s="198"/>
      <c r="C8" s="197"/>
      <c r="D8" s="200"/>
      <c r="E8" s="199"/>
      <c r="F8" s="192"/>
      <c r="G8" s="192"/>
      <c r="H8" s="192"/>
      <c r="I8" s="192"/>
      <c r="J8" s="192"/>
      <c r="K8" s="192"/>
      <c r="L8" s="192"/>
      <c r="M8" s="192"/>
      <c r="N8" s="209"/>
      <c r="O8" s="168"/>
      <c r="P8" s="192"/>
      <c r="Q8" s="28"/>
      <c r="R8" s="28"/>
      <c r="S8" s="190"/>
    </row>
    <row r="9" spans="1:19" s="98" customFormat="1" ht="15.75" customHeight="1">
      <c r="A9" s="197"/>
      <c r="B9" s="198"/>
      <c r="C9" s="197"/>
      <c r="D9" s="200"/>
      <c r="E9" s="199"/>
      <c r="F9" s="192"/>
      <c r="G9" s="192"/>
      <c r="H9" s="192"/>
      <c r="I9" s="192"/>
      <c r="J9" s="192"/>
      <c r="K9" s="192"/>
      <c r="L9" s="192"/>
      <c r="M9" s="192"/>
      <c r="N9" s="209"/>
      <c r="O9" s="168"/>
      <c r="P9" s="192"/>
      <c r="Q9" s="28"/>
      <c r="R9" s="28"/>
      <c r="S9" s="190"/>
    </row>
    <row r="10" spans="1:19" s="98" customFormat="1" ht="15.75" customHeight="1">
      <c r="A10" s="197"/>
      <c r="B10" s="198"/>
      <c r="C10" s="197"/>
      <c r="D10" s="200"/>
      <c r="E10" s="197"/>
      <c r="F10" s="192"/>
      <c r="G10" s="192"/>
      <c r="H10" s="192"/>
      <c r="I10" s="192"/>
      <c r="J10" s="192"/>
      <c r="K10" s="192"/>
      <c r="L10" s="192"/>
      <c r="M10" s="192"/>
      <c r="N10" s="209"/>
      <c r="O10" s="168"/>
      <c r="P10" s="192"/>
      <c r="Q10" s="28"/>
      <c r="R10" s="28"/>
      <c r="S10" s="190"/>
    </row>
    <row r="11" spans="1:19" s="98" customFormat="1" ht="15.75" customHeight="1">
      <c r="A11" s="197"/>
      <c r="B11" s="198"/>
      <c r="C11" s="197"/>
      <c r="D11" s="200"/>
      <c r="E11" s="197"/>
      <c r="F11" s="192"/>
      <c r="G11" s="192"/>
      <c r="H11" s="192"/>
      <c r="I11" s="192"/>
      <c r="J11" s="192"/>
      <c r="K11" s="192"/>
      <c r="L11" s="192"/>
      <c r="M11" s="192"/>
      <c r="N11" s="209"/>
      <c r="O11" s="168"/>
      <c r="P11" s="192"/>
      <c r="Q11" s="28"/>
      <c r="R11" s="28"/>
      <c r="S11" s="190"/>
    </row>
    <row r="12" spans="1:19" s="98" customFormat="1" ht="15.75" customHeight="1">
      <c r="A12" s="197"/>
      <c r="B12" s="198"/>
      <c r="C12" s="197"/>
      <c r="D12" s="200"/>
      <c r="E12" s="197"/>
      <c r="F12" s="192"/>
      <c r="G12" s="192"/>
      <c r="H12" s="192"/>
      <c r="I12" s="192"/>
      <c r="J12" s="192"/>
      <c r="K12" s="192"/>
      <c r="L12" s="192"/>
      <c r="M12" s="192"/>
      <c r="N12" s="209"/>
      <c r="O12" s="168"/>
      <c r="P12" s="192"/>
      <c r="Q12" s="28"/>
      <c r="R12" s="28"/>
      <c r="S12" s="190"/>
    </row>
    <row r="13" spans="1:19" s="98" customFormat="1" ht="15.75" customHeight="1">
      <c r="A13" s="197"/>
      <c r="B13" s="198"/>
      <c r="C13" s="197"/>
      <c r="D13" s="200"/>
      <c r="E13" s="197"/>
      <c r="F13" s="192"/>
      <c r="G13" s="192"/>
      <c r="H13" s="192"/>
      <c r="I13" s="192"/>
      <c r="J13" s="192"/>
      <c r="K13" s="192"/>
      <c r="L13" s="192"/>
      <c r="M13" s="192"/>
      <c r="N13" s="209"/>
      <c r="O13" s="168"/>
      <c r="P13" s="192"/>
      <c r="Q13" s="28"/>
      <c r="R13" s="28"/>
      <c r="S13" s="190"/>
    </row>
    <row r="14" spans="1:19" s="98" customFormat="1" ht="15.75" customHeight="1">
      <c r="A14" s="197"/>
      <c r="B14" s="198"/>
      <c r="C14" s="197"/>
      <c r="D14" s="200"/>
      <c r="E14" s="197"/>
      <c r="F14" s="192"/>
      <c r="G14" s="192"/>
      <c r="H14" s="192"/>
      <c r="I14" s="192"/>
      <c r="J14" s="192"/>
      <c r="K14" s="192"/>
      <c r="L14" s="192"/>
      <c r="M14" s="192"/>
      <c r="N14" s="209"/>
      <c r="O14" s="168"/>
      <c r="P14" s="192"/>
      <c r="Q14" s="28"/>
      <c r="R14" s="28"/>
      <c r="S14" s="190"/>
    </row>
    <row r="15" spans="1:19" s="98" customFormat="1" ht="15.75" customHeight="1">
      <c r="A15" s="197"/>
      <c r="B15" s="198"/>
      <c r="C15" s="197"/>
      <c r="D15" s="200"/>
      <c r="E15" s="197"/>
      <c r="F15" s="192"/>
      <c r="G15" s="192"/>
      <c r="H15" s="192"/>
      <c r="I15" s="192"/>
      <c r="J15" s="192"/>
      <c r="K15" s="192"/>
      <c r="L15" s="192"/>
      <c r="M15" s="192"/>
      <c r="N15" s="209"/>
      <c r="O15" s="168"/>
      <c r="P15" s="192"/>
      <c r="Q15" s="28"/>
      <c r="R15" s="28"/>
      <c r="S15" s="190"/>
    </row>
    <row r="16" spans="1:19" s="98" customFormat="1" ht="15.75" customHeight="1">
      <c r="A16" s="197"/>
      <c r="B16" s="198"/>
      <c r="C16" s="197"/>
      <c r="D16" s="200"/>
      <c r="E16" s="197"/>
      <c r="F16" s="192"/>
      <c r="G16" s="192"/>
      <c r="H16" s="192"/>
      <c r="I16" s="192"/>
      <c r="J16" s="192"/>
      <c r="K16" s="192"/>
      <c r="L16" s="192"/>
      <c r="M16" s="192"/>
      <c r="N16" s="209"/>
      <c r="O16" s="168"/>
      <c r="P16" s="192"/>
      <c r="Q16" s="28"/>
      <c r="R16" s="28"/>
      <c r="S16" s="190"/>
    </row>
    <row r="17" spans="1:19" s="98" customFormat="1" ht="15.75" customHeight="1">
      <c r="A17" s="197"/>
      <c r="B17" s="198"/>
      <c r="C17" s="197"/>
      <c r="D17" s="200"/>
      <c r="E17" s="197"/>
      <c r="F17" s="192"/>
      <c r="G17" s="192"/>
      <c r="H17" s="192"/>
      <c r="I17" s="192"/>
      <c r="J17" s="192"/>
      <c r="K17" s="192"/>
      <c r="L17" s="192"/>
      <c r="M17" s="192"/>
      <c r="N17" s="209"/>
      <c r="O17" s="168"/>
      <c r="P17" s="192"/>
      <c r="Q17" s="28"/>
      <c r="R17" s="28"/>
      <c r="S17" s="190"/>
    </row>
    <row r="18" spans="1:19" s="98" customFormat="1" ht="15.75" customHeight="1">
      <c r="A18" s="197"/>
      <c r="B18" s="198"/>
      <c r="C18" s="197"/>
      <c r="D18" s="200"/>
      <c r="E18" s="197"/>
      <c r="F18" s="192"/>
      <c r="G18" s="192"/>
      <c r="H18" s="192"/>
      <c r="I18" s="192"/>
      <c r="J18" s="192"/>
      <c r="K18" s="192"/>
      <c r="L18" s="192"/>
      <c r="M18" s="192"/>
      <c r="N18" s="209"/>
      <c r="O18" s="168"/>
      <c r="P18" s="192"/>
      <c r="Q18" s="28"/>
      <c r="R18" s="28"/>
      <c r="S18" s="190"/>
    </row>
    <row r="19" spans="1:19" s="98" customFormat="1" ht="15.75" customHeight="1">
      <c r="A19" s="197"/>
      <c r="B19" s="198"/>
      <c r="C19" s="197"/>
      <c r="D19" s="200"/>
      <c r="E19" s="197"/>
      <c r="F19" s="192"/>
      <c r="G19" s="192"/>
      <c r="H19" s="192"/>
      <c r="I19" s="192"/>
      <c r="J19" s="192"/>
      <c r="K19" s="192"/>
      <c r="L19" s="192"/>
      <c r="M19" s="192"/>
      <c r="N19" s="209"/>
      <c r="O19" s="168"/>
      <c r="P19" s="192"/>
      <c r="Q19" s="28"/>
      <c r="R19" s="28"/>
      <c r="S19" s="190"/>
    </row>
    <row r="20" spans="1:19" s="98" customFormat="1" ht="15.75" customHeight="1">
      <c r="A20" s="197"/>
      <c r="B20" s="198"/>
      <c r="C20" s="197"/>
      <c r="D20" s="200"/>
      <c r="E20" s="197"/>
      <c r="F20" s="192"/>
      <c r="G20" s="192"/>
      <c r="H20" s="192"/>
      <c r="I20" s="192"/>
      <c r="J20" s="192"/>
      <c r="K20" s="192"/>
      <c r="L20" s="192"/>
      <c r="M20" s="192"/>
      <c r="N20" s="209"/>
      <c r="O20" s="168"/>
      <c r="P20" s="192"/>
      <c r="Q20" s="28"/>
      <c r="R20" s="28"/>
      <c r="S20" s="190"/>
    </row>
    <row r="21" spans="1:19" s="98" customFormat="1" ht="15.75" customHeight="1">
      <c r="A21" s="197"/>
      <c r="B21" s="198"/>
      <c r="C21" s="197"/>
      <c r="D21" s="200"/>
      <c r="E21" s="197"/>
      <c r="F21" s="192"/>
      <c r="G21" s="192"/>
      <c r="H21" s="192"/>
      <c r="I21" s="192"/>
      <c r="J21" s="192"/>
      <c r="K21" s="192"/>
      <c r="L21" s="192"/>
      <c r="M21" s="192"/>
      <c r="N21" s="209"/>
      <c r="O21" s="168"/>
      <c r="P21" s="192"/>
      <c r="Q21" s="28"/>
      <c r="R21" s="28"/>
      <c r="S21" s="190"/>
    </row>
    <row r="22" spans="1:19" s="98" customFormat="1" ht="15.75" customHeight="1">
      <c r="A22" s="197"/>
      <c r="B22" s="198"/>
      <c r="C22" s="197"/>
      <c r="D22" s="200"/>
      <c r="E22" s="197"/>
      <c r="F22" s="192"/>
      <c r="G22" s="192"/>
      <c r="H22" s="192"/>
      <c r="I22" s="192"/>
      <c r="J22" s="192"/>
      <c r="K22" s="192"/>
      <c r="L22" s="192"/>
      <c r="M22" s="192"/>
      <c r="N22" s="209"/>
      <c r="O22" s="168"/>
      <c r="P22" s="192"/>
      <c r="Q22" s="28"/>
      <c r="R22" s="28"/>
      <c r="S22" s="190"/>
    </row>
    <row r="23" spans="1:19" s="98" customFormat="1" ht="15.75" customHeight="1">
      <c r="A23" s="197"/>
      <c r="B23" s="198"/>
      <c r="C23" s="197"/>
      <c r="D23" s="200"/>
      <c r="E23" s="197"/>
      <c r="F23" s="192"/>
      <c r="G23" s="192"/>
      <c r="H23" s="192"/>
      <c r="I23" s="192"/>
      <c r="J23" s="192"/>
      <c r="K23" s="192"/>
      <c r="L23" s="192"/>
      <c r="M23" s="192"/>
      <c r="N23" s="209"/>
      <c r="O23" s="168"/>
      <c r="P23" s="192"/>
      <c r="Q23" s="28"/>
      <c r="R23" s="28"/>
      <c r="S23" s="190"/>
    </row>
    <row r="24" spans="1:19" s="98" customFormat="1" ht="15.75" customHeight="1">
      <c r="A24" s="197"/>
      <c r="B24" s="198"/>
      <c r="C24" s="197"/>
      <c r="D24" s="200"/>
      <c r="E24" s="197"/>
      <c r="F24" s="192"/>
      <c r="G24" s="192"/>
      <c r="H24" s="192"/>
      <c r="I24" s="192"/>
      <c r="J24" s="192"/>
      <c r="K24" s="192"/>
      <c r="L24" s="192"/>
      <c r="M24" s="192"/>
      <c r="N24" s="209"/>
      <c r="O24" s="168"/>
      <c r="P24" s="192"/>
      <c r="Q24" s="28"/>
      <c r="R24" s="28"/>
      <c r="S24" s="190"/>
    </row>
    <row r="25" spans="1:19" s="98" customFormat="1" ht="15.75" customHeight="1">
      <c r="A25" s="197"/>
      <c r="B25" s="198"/>
      <c r="C25" s="197"/>
      <c r="D25" s="200"/>
      <c r="E25" s="197"/>
      <c r="F25" s="192"/>
      <c r="G25" s="192"/>
      <c r="H25" s="192"/>
      <c r="I25" s="192"/>
      <c r="J25" s="192"/>
      <c r="K25" s="192"/>
      <c r="L25" s="192"/>
      <c r="M25" s="192"/>
      <c r="N25" s="209"/>
      <c r="O25" s="168"/>
      <c r="P25" s="192"/>
      <c r="Q25" s="28"/>
      <c r="R25" s="28"/>
      <c r="S25" s="190"/>
    </row>
    <row r="26" spans="1:19" s="98" customFormat="1" ht="15.75" customHeight="1">
      <c r="A26" s="197"/>
      <c r="B26" s="198"/>
      <c r="C26" s="197"/>
      <c r="D26" s="200"/>
      <c r="E26" s="197"/>
      <c r="F26" s="192"/>
      <c r="G26" s="192"/>
      <c r="H26" s="192"/>
      <c r="I26" s="192"/>
      <c r="J26" s="192"/>
      <c r="K26" s="192"/>
      <c r="L26" s="192"/>
      <c r="M26" s="192"/>
      <c r="N26" s="209"/>
      <c r="O26" s="168"/>
      <c r="P26" s="192"/>
      <c r="Q26" s="28"/>
      <c r="R26" s="28"/>
      <c r="S26" s="190"/>
    </row>
    <row r="27" spans="1:19" s="98" customFormat="1" ht="15.75" customHeight="1">
      <c r="A27" s="197"/>
      <c r="B27" s="198"/>
      <c r="C27" s="197"/>
      <c r="D27" s="200"/>
      <c r="E27" s="197"/>
      <c r="F27" s="192"/>
      <c r="G27" s="192"/>
      <c r="H27" s="192"/>
      <c r="I27" s="192"/>
      <c r="J27" s="192"/>
      <c r="K27" s="192"/>
      <c r="L27" s="192"/>
      <c r="M27" s="192"/>
      <c r="N27" s="209"/>
      <c r="O27" s="168"/>
      <c r="P27" s="192"/>
      <c r="Q27" s="28"/>
      <c r="R27" s="28"/>
      <c r="S27" s="190"/>
    </row>
    <row r="28" spans="1:19" s="98" customFormat="1" ht="15.75" customHeight="1">
      <c r="A28" s="197"/>
      <c r="B28" s="198"/>
      <c r="C28" s="197"/>
      <c r="D28" s="200"/>
      <c r="E28" s="197"/>
      <c r="F28" s="192"/>
      <c r="G28" s="192"/>
      <c r="H28" s="192"/>
      <c r="I28" s="192"/>
      <c r="J28" s="192"/>
      <c r="K28" s="192"/>
      <c r="L28" s="192"/>
      <c r="M28" s="192"/>
      <c r="N28" s="209"/>
      <c r="O28" s="168"/>
      <c r="P28" s="192"/>
      <c r="Q28" s="28"/>
      <c r="R28" s="28"/>
      <c r="S28" s="190"/>
    </row>
    <row r="29" spans="1:19" s="98" customFormat="1" ht="15.75" customHeight="1">
      <c r="A29" s="197"/>
      <c r="B29" s="198"/>
      <c r="C29" s="197"/>
      <c r="D29" s="200"/>
      <c r="E29" s="197"/>
      <c r="F29" s="192"/>
      <c r="G29" s="192"/>
      <c r="H29" s="192"/>
      <c r="I29" s="192"/>
      <c r="J29" s="192"/>
      <c r="K29" s="192"/>
      <c r="L29" s="192"/>
      <c r="M29" s="192"/>
      <c r="N29" s="209"/>
      <c r="O29" s="168"/>
      <c r="P29" s="192"/>
      <c r="Q29" s="28"/>
      <c r="R29" s="28"/>
      <c r="S29" s="190"/>
    </row>
    <row r="30" spans="1:19" s="98" customFormat="1" ht="15.75" customHeight="1">
      <c r="A30" s="197"/>
      <c r="B30" s="198"/>
      <c r="C30" s="197"/>
      <c r="D30" s="200"/>
      <c r="E30" s="197"/>
      <c r="F30" s="192"/>
      <c r="G30" s="192"/>
      <c r="H30" s="192"/>
      <c r="I30" s="192"/>
      <c r="J30" s="192"/>
      <c r="K30" s="192"/>
      <c r="L30" s="192"/>
      <c r="M30" s="192"/>
      <c r="N30" s="209"/>
      <c r="O30" s="168"/>
      <c r="P30" s="192"/>
      <c r="Q30" s="28"/>
      <c r="R30" s="28"/>
      <c r="S30" s="190"/>
    </row>
    <row r="31" spans="1:19" s="98" customFormat="1" ht="15.75" customHeight="1">
      <c r="A31" s="197"/>
      <c r="B31" s="198"/>
      <c r="C31" s="197"/>
      <c r="D31" s="200"/>
      <c r="E31" s="197"/>
      <c r="F31" s="192"/>
      <c r="G31" s="192"/>
      <c r="H31" s="192"/>
      <c r="I31" s="192"/>
      <c r="J31" s="192"/>
      <c r="K31" s="192"/>
      <c r="L31" s="192"/>
      <c r="M31" s="192"/>
      <c r="N31" s="209"/>
      <c r="O31" s="168"/>
      <c r="P31" s="192"/>
      <c r="Q31" s="28"/>
      <c r="R31" s="28"/>
      <c r="S31" s="190"/>
    </row>
    <row r="32" spans="1:19" s="98" customFormat="1" ht="15.75" customHeight="1">
      <c r="A32" s="197"/>
      <c r="B32" s="198"/>
      <c r="C32" s="197"/>
      <c r="D32" s="200"/>
      <c r="E32" s="197"/>
      <c r="F32" s="192"/>
      <c r="G32" s="192"/>
      <c r="H32" s="192"/>
      <c r="I32" s="192"/>
      <c r="J32" s="192"/>
      <c r="K32" s="192"/>
      <c r="L32" s="192"/>
      <c r="M32" s="192"/>
      <c r="N32" s="209"/>
      <c r="O32" s="168"/>
      <c r="P32" s="192"/>
      <c r="Q32" s="28"/>
      <c r="R32" s="28"/>
      <c r="S32" s="190"/>
    </row>
    <row r="33" spans="1:19" s="98" customFormat="1" ht="15.75" customHeight="1">
      <c r="A33" s="197"/>
      <c r="B33" s="198"/>
      <c r="C33" s="197"/>
      <c r="D33" s="200"/>
      <c r="E33" s="197"/>
      <c r="F33" s="192"/>
      <c r="G33" s="192"/>
      <c r="H33" s="192"/>
      <c r="I33" s="192"/>
      <c r="J33" s="192"/>
      <c r="K33" s="192"/>
      <c r="L33" s="192"/>
      <c r="M33" s="192"/>
      <c r="N33" s="209"/>
      <c r="O33" s="168"/>
      <c r="P33" s="192"/>
      <c r="Q33" s="28"/>
      <c r="R33" s="28"/>
      <c r="S33" s="190"/>
    </row>
    <row r="34" spans="1:19" s="98" customFormat="1" ht="15.75" customHeight="1">
      <c r="A34" s="197"/>
      <c r="B34" s="198"/>
      <c r="C34" s="197"/>
      <c r="D34" s="200"/>
      <c r="E34" s="197"/>
      <c r="F34" s="192"/>
      <c r="G34" s="192"/>
      <c r="H34" s="192"/>
      <c r="I34" s="192"/>
      <c r="J34" s="192"/>
      <c r="K34" s="192"/>
      <c r="L34" s="192"/>
      <c r="M34" s="192"/>
      <c r="N34" s="209"/>
      <c r="O34" s="168"/>
      <c r="P34" s="192"/>
      <c r="Q34" s="28"/>
      <c r="R34" s="28"/>
      <c r="S34" s="190"/>
    </row>
    <row r="35" spans="1:19" s="98" customFormat="1" ht="15.75" customHeight="1">
      <c r="A35" s="197"/>
      <c r="B35" s="198"/>
      <c r="C35" s="197"/>
      <c r="D35" s="200"/>
      <c r="E35" s="197"/>
      <c r="F35" s="192"/>
      <c r="G35" s="192"/>
      <c r="H35" s="192"/>
      <c r="I35" s="192"/>
      <c r="J35" s="192"/>
      <c r="K35" s="192"/>
      <c r="L35" s="192"/>
      <c r="M35" s="192"/>
      <c r="N35" s="209"/>
      <c r="O35" s="168"/>
      <c r="P35" s="192"/>
      <c r="Q35" s="28"/>
      <c r="R35" s="28"/>
      <c r="S35" s="190"/>
    </row>
    <row r="36" spans="1:19" s="98" customFormat="1" ht="15.75" customHeight="1">
      <c r="A36" s="197"/>
      <c r="B36" s="198"/>
      <c r="C36" s="197"/>
      <c r="D36" s="200"/>
      <c r="E36" s="197"/>
      <c r="F36" s="192"/>
      <c r="G36" s="192"/>
      <c r="H36" s="192"/>
      <c r="I36" s="192"/>
      <c r="J36" s="192"/>
      <c r="K36" s="192"/>
      <c r="L36" s="192"/>
      <c r="M36" s="192"/>
      <c r="N36" s="209"/>
      <c r="O36" s="168"/>
      <c r="P36" s="192"/>
      <c r="Q36" s="28"/>
      <c r="R36" s="28"/>
      <c r="S36" s="190"/>
    </row>
    <row r="37" spans="1:19" s="98" customFormat="1" ht="15.75" customHeight="1">
      <c r="A37" s="197"/>
      <c r="B37" s="198"/>
      <c r="C37" s="197"/>
      <c r="D37" s="200"/>
      <c r="E37" s="197"/>
      <c r="F37" s="192"/>
      <c r="G37" s="192"/>
      <c r="H37" s="192"/>
      <c r="I37" s="192"/>
      <c r="J37" s="192"/>
      <c r="K37" s="192"/>
      <c r="L37" s="192"/>
      <c r="M37" s="192"/>
      <c r="N37" s="209"/>
      <c r="O37" s="168"/>
      <c r="P37" s="192"/>
      <c r="Q37" s="28"/>
      <c r="R37" s="28"/>
      <c r="S37" s="190"/>
    </row>
    <row r="38" spans="1:19" s="98" customFormat="1" ht="15.75" customHeight="1">
      <c r="A38" s="197"/>
      <c r="B38" s="198"/>
      <c r="C38" s="197"/>
      <c r="D38" s="200"/>
      <c r="E38" s="197"/>
      <c r="F38" s="192"/>
      <c r="G38" s="192"/>
      <c r="H38" s="192"/>
      <c r="I38" s="192"/>
      <c r="J38" s="192"/>
      <c r="K38" s="192"/>
      <c r="L38" s="192"/>
      <c r="M38" s="192"/>
      <c r="N38" s="209"/>
      <c r="O38" s="168"/>
      <c r="P38" s="192"/>
      <c r="Q38" s="28"/>
      <c r="R38" s="28"/>
      <c r="S38" s="190"/>
    </row>
    <row r="39" spans="1:19" s="98" customFormat="1" ht="15.75" customHeight="1">
      <c r="A39" s="197"/>
      <c r="B39" s="198"/>
      <c r="C39" s="197"/>
      <c r="D39" s="200"/>
      <c r="E39" s="197"/>
      <c r="F39" s="192"/>
      <c r="G39" s="192"/>
      <c r="H39" s="192"/>
      <c r="I39" s="192"/>
      <c r="J39" s="192"/>
      <c r="K39" s="192"/>
      <c r="L39" s="192"/>
      <c r="M39" s="192"/>
      <c r="N39" s="209"/>
      <c r="O39" s="168"/>
      <c r="P39" s="192"/>
      <c r="Q39" s="28"/>
      <c r="R39" s="28"/>
      <c r="S39" s="190"/>
    </row>
    <row r="40" spans="1:19" s="98" customFormat="1" ht="15.75" customHeight="1">
      <c r="A40" s="197"/>
      <c r="B40" s="198"/>
      <c r="C40" s="197"/>
      <c r="D40" s="200"/>
      <c r="E40" s="197"/>
      <c r="F40" s="192"/>
      <c r="G40" s="192"/>
      <c r="H40" s="192"/>
      <c r="I40" s="192"/>
      <c r="J40" s="192"/>
      <c r="K40" s="192"/>
      <c r="L40" s="192"/>
      <c r="M40" s="192"/>
      <c r="N40" s="209"/>
      <c r="O40" s="168"/>
      <c r="P40" s="192"/>
      <c r="Q40" s="28"/>
      <c r="R40" s="28"/>
      <c r="S40" s="190"/>
    </row>
    <row r="41" spans="1:19" s="98" customFormat="1" ht="15.75" customHeight="1">
      <c r="A41" s="197"/>
      <c r="B41" s="198"/>
      <c r="C41" s="197"/>
      <c r="D41" s="200"/>
      <c r="E41" s="197"/>
      <c r="F41" s="192"/>
      <c r="G41" s="192"/>
      <c r="H41" s="192"/>
      <c r="I41" s="192"/>
      <c r="J41" s="192"/>
      <c r="K41" s="192"/>
      <c r="L41" s="192"/>
      <c r="M41" s="192"/>
      <c r="N41" s="209"/>
      <c r="O41" s="168"/>
      <c r="P41" s="192"/>
      <c r="Q41" s="28"/>
      <c r="R41" s="28"/>
      <c r="S41" s="190"/>
    </row>
    <row r="42" spans="1:19" s="98" customFormat="1" ht="15.75" customHeight="1">
      <c r="A42" s="197"/>
      <c r="B42" s="198"/>
      <c r="C42" s="197"/>
      <c r="D42" s="200"/>
      <c r="E42" s="197"/>
      <c r="F42" s="192"/>
      <c r="G42" s="192"/>
      <c r="H42" s="192"/>
      <c r="I42" s="192"/>
      <c r="J42" s="192"/>
      <c r="K42" s="192"/>
      <c r="L42" s="192"/>
      <c r="M42" s="192"/>
      <c r="N42" s="209"/>
      <c r="O42" s="168"/>
      <c r="P42" s="192"/>
      <c r="Q42" s="28"/>
      <c r="R42" s="28"/>
      <c r="S42" s="190"/>
    </row>
    <row r="43" spans="1:19" s="98" customFormat="1" ht="15.75" customHeight="1">
      <c r="A43" s="197"/>
      <c r="B43" s="198"/>
      <c r="C43" s="197"/>
      <c r="D43" s="200"/>
      <c r="E43" s="197"/>
      <c r="F43" s="192"/>
      <c r="G43" s="192"/>
      <c r="H43" s="192"/>
      <c r="I43" s="192"/>
      <c r="J43" s="192"/>
      <c r="K43" s="192"/>
      <c r="L43" s="192"/>
      <c r="M43" s="192"/>
      <c r="N43" s="209"/>
      <c r="O43" s="168"/>
      <c r="P43" s="192"/>
      <c r="Q43" s="28"/>
      <c r="R43" s="28"/>
      <c r="S43" s="190"/>
    </row>
    <row r="44" spans="1:19" s="98" customFormat="1" ht="15.75" customHeight="1">
      <c r="A44" s="197"/>
      <c r="B44" s="198"/>
      <c r="C44" s="197"/>
      <c r="D44" s="200"/>
      <c r="E44" s="197"/>
      <c r="F44" s="192"/>
      <c r="G44" s="192"/>
      <c r="H44" s="192"/>
      <c r="I44" s="192"/>
      <c r="J44" s="192"/>
      <c r="K44" s="192"/>
      <c r="L44" s="192"/>
      <c r="M44" s="192"/>
      <c r="N44" s="209"/>
      <c r="O44" s="168"/>
      <c r="P44" s="192"/>
      <c r="Q44" s="28"/>
      <c r="R44" s="28"/>
      <c r="S44" s="190"/>
    </row>
    <row r="45" spans="1:19" s="98" customFormat="1" ht="15.75" customHeight="1">
      <c r="A45" s="197"/>
      <c r="B45" s="198"/>
      <c r="C45" s="197"/>
      <c r="D45" s="200"/>
      <c r="E45" s="197"/>
      <c r="F45" s="192"/>
      <c r="G45" s="192"/>
      <c r="H45" s="192"/>
      <c r="I45" s="192"/>
      <c r="J45" s="192"/>
      <c r="K45" s="192"/>
      <c r="L45" s="192"/>
      <c r="M45" s="192"/>
      <c r="N45" s="209"/>
      <c r="O45" s="168"/>
      <c r="P45" s="192"/>
      <c r="Q45" s="28"/>
      <c r="R45" s="28"/>
      <c r="S45" s="190"/>
    </row>
    <row r="46" spans="1:19" s="98" customFormat="1" ht="15.75" customHeight="1">
      <c r="A46" s="197"/>
      <c r="B46" s="198"/>
      <c r="C46" s="197"/>
      <c r="D46" s="200"/>
      <c r="E46" s="197"/>
      <c r="F46" s="192"/>
      <c r="G46" s="192"/>
      <c r="H46" s="192"/>
      <c r="I46" s="192"/>
      <c r="J46" s="192"/>
      <c r="K46" s="192"/>
      <c r="L46" s="192"/>
      <c r="M46" s="192"/>
      <c r="N46" s="209"/>
      <c r="O46" s="168"/>
      <c r="P46" s="192"/>
      <c r="Q46" s="28"/>
      <c r="R46" s="28"/>
      <c r="S46" s="190"/>
    </row>
    <row r="47" spans="1:19" s="98" customFormat="1" ht="15.75" customHeight="1">
      <c r="A47" s="197"/>
      <c r="B47" s="198"/>
      <c r="C47" s="197"/>
      <c r="D47" s="200"/>
      <c r="E47" s="197"/>
      <c r="F47" s="192"/>
      <c r="G47" s="192"/>
      <c r="H47" s="192"/>
      <c r="I47" s="192"/>
      <c r="J47" s="192"/>
      <c r="K47" s="192"/>
      <c r="L47" s="192"/>
      <c r="M47" s="192"/>
      <c r="N47" s="209"/>
      <c r="O47" s="168"/>
      <c r="P47" s="192"/>
      <c r="Q47" s="28"/>
      <c r="R47" s="28"/>
      <c r="S47" s="190"/>
    </row>
    <row r="48" spans="1:19" s="98" customFormat="1" ht="15.75" customHeight="1">
      <c r="A48" s="197"/>
      <c r="B48" s="198"/>
      <c r="C48" s="197"/>
      <c r="D48" s="200"/>
      <c r="E48" s="197"/>
      <c r="F48" s="192"/>
      <c r="G48" s="192"/>
      <c r="H48" s="192"/>
      <c r="I48" s="192"/>
      <c r="J48" s="192"/>
      <c r="K48" s="192"/>
      <c r="L48" s="192"/>
      <c r="M48" s="192"/>
      <c r="N48" s="209"/>
      <c r="O48" s="168"/>
      <c r="P48" s="192"/>
      <c r="Q48" s="28"/>
      <c r="R48" s="28"/>
      <c r="S48" s="190"/>
    </row>
    <row r="49" spans="1:19" s="98" customFormat="1" ht="15.75" customHeight="1">
      <c r="A49" s="197"/>
      <c r="B49" s="198"/>
      <c r="C49" s="197"/>
      <c r="D49" s="200"/>
      <c r="E49" s="197"/>
      <c r="F49" s="192"/>
      <c r="G49" s="192"/>
      <c r="H49" s="192"/>
      <c r="I49" s="192"/>
      <c r="J49" s="192"/>
      <c r="K49" s="192"/>
      <c r="L49" s="192"/>
      <c r="M49" s="192"/>
      <c r="N49" s="209"/>
      <c r="O49" s="168"/>
      <c r="P49" s="192"/>
      <c r="Q49" s="28"/>
      <c r="R49" s="28"/>
      <c r="S49" s="190"/>
    </row>
    <row r="50" spans="1:19" s="98" customFormat="1" ht="15.75" customHeight="1">
      <c r="A50" s="197"/>
      <c r="B50" s="198"/>
      <c r="C50" s="197"/>
      <c r="D50" s="200"/>
      <c r="E50" s="197"/>
      <c r="F50" s="192"/>
      <c r="G50" s="192"/>
      <c r="H50" s="192"/>
      <c r="I50" s="192"/>
      <c r="J50" s="192"/>
      <c r="K50" s="192"/>
      <c r="L50" s="192"/>
      <c r="M50" s="192"/>
      <c r="N50" s="209"/>
      <c r="O50" s="168"/>
      <c r="P50" s="192"/>
      <c r="Q50" s="28"/>
      <c r="R50" s="28"/>
      <c r="S50" s="190"/>
    </row>
    <row r="51" spans="1:19" s="98" customFormat="1" ht="15.75" customHeight="1">
      <c r="A51" s="201"/>
      <c r="B51" s="202"/>
      <c r="C51" s="197"/>
      <c r="D51" s="200"/>
      <c r="E51" s="197"/>
      <c r="F51" s="192"/>
      <c r="G51" s="192"/>
      <c r="H51" s="192"/>
      <c r="I51" s="192"/>
      <c r="J51" s="192"/>
      <c r="K51" s="192"/>
      <c r="L51" s="192"/>
      <c r="M51" s="192"/>
      <c r="N51" s="209"/>
      <c r="O51" s="168"/>
      <c r="P51" s="192"/>
      <c r="Q51" s="28"/>
      <c r="R51" s="28"/>
      <c r="S51" s="190"/>
    </row>
    <row r="52" spans="1:19" s="98" customFormat="1" ht="15.75" customHeight="1">
      <c r="A52" s="201"/>
      <c r="B52" s="202"/>
      <c r="C52" s="197"/>
      <c r="D52" s="200"/>
      <c r="E52" s="197"/>
      <c r="F52" s="192"/>
      <c r="G52" s="192"/>
      <c r="H52" s="192"/>
      <c r="I52" s="192"/>
      <c r="J52" s="192"/>
      <c r="K52" s="192"/>
      <c r="L52" s="192"/>
      <c r="M52" s="192"/>
      <c r="N52" s="209"/>
      <c r="O52" s="168"/>
      <c r="P52" s="192"/>
      <c r="Q52" s="28"/>
      <c r="R52" s="28"/>
      <c r="S52" s="190"/>
    </row>
    <row r="53" spans="1:19" s="98" customFormat="1" ht="15.75" customHeight="1">
      <c r="A53" s="201"/>
      <c r="B53" s="202"/>
      <c r="C53" s="197"/>
      <c r="D53" s="200"/>
      <c r="E53" s="197"/>
      <c r="F53" s="192"/>
      <c r="G53" s="192"/>
      <c r="H53" s="192"/>
      <c r="I53" s="192"/>
      <c r="J53" s="192"/>
      <c r="K53" s="192"/>
      <c r="L53" s="192"/>
      <c r="M53" s="192"/>
      <c r="N53" s="209"/>
      <c r="O53" s="168"/>
      <c r="P53" s="192"/>
      <c r="Q53" s="28"/>
      <c r="R53" s="28"/>
      <c r="S53" s="190"/>
    </row>
    <row r="54" spans="1:19" s="98" customFormat="1" ht="15.75" customHeight="1">
      <c r="A54" s="201"/>
      <c r="B54" s="202"/>
      <c r="C54" s="197"/>
      <c r="D54" s="200"/>
      <c r="E54" s="197"/>
      <c r="F54" s="192"/>
      <c r="G54" s="192"/>
      <c r="H54" s="192"/>
      <c r="I54" s="192"/>
      <c r="J54" s="192"/>
      <c r="K54" s="192"/>
      <c r="L54" s="192"/>
      <c r="M54" s="192"/>
      <c r="N54" s="209"/>
      <c r="O54" s="168"/>
      <c r="P54" s="192"/>
      <c r="Q54" s="28"/>
      <c r="R54" s="28"/>
      <c r="S54" s="190"/>
    </row>
    <row r="55" spans="1:19" s="98" customFormat="1" ht="15.75" customHeight="1">
      <c r="A55" s="201"/>
      <c r="B55" s="202"/>
      <c r="C55" s="197"/>
      <c r="D55" s="200"/>
      <c r="E55" s="197"/>
      <c r="F55" s="192"/>
      <c r="G55" s="192"/>
      <c r="H55" s="192"/>
      <c r="I55" s="192"/>
      <c r="J55" s="192"/>
      <c r="K55" s="192"/>
      <c r="L55" s="192"/>
      <c r="M55" s="192"/>
      <c r="N55" s="209"/>
      <c r="O55" s="168"/>
      <c r="P55" s="192"/>
      <c r="Q55" s="28"/>
      <c r="R55" s="28"/>
      <c r="S55" s="190"/>
    </row>
    <row r="56" spans="1:19" ht="15.75" customHeight="1">
      <c r="A56" s="103"/>
      <c r="B56" s="203"/>
      <c r="C56" s="24"/>
      <c r="D56" s="26"/>
      <c r="E56" s="24"/>
      <c r="F56" s="28"/>
      <c r="G56" s="204"/>
      <c r="H56" s="204"/>
      <c r="I56" s="204"/>
      <c r="J56" s="204"/>
      <c r="K56" s="204"/>
      <c r="L56" s="204"/>
      <c r="M56" s="204"/>
      <c r="N56" s="210"/>
      <c r="O56" s="168"/>
      <c r="P56" s="28"/>
      <c r="Q56" s="28"/>
      <c r="R56" s="28"/>
      <c r="S56" s="35"/>
    </row>
    <row r="57" spans="1:19" ht="15.75" customHeight="1">
      <c r="A57" s="103"/>
      <c r="B57" s="203"/>
      <c r="C57" s="24"/>
      <c r="D57" s="26"/>
      <c r="E57" s="24"/>
      <c r="F57" s="28"/>
      <c r="G57" s="204"/>
      <c r="H57" s="204"/>
      <c r="I57" s="204"/>
      <c r="J57" s="204"/>
      <c r="K57" s="204"/>
      <c r="L57" s="204"/>
      <c r="M57" s="204"/>
      <c r="N57" s="210"/>
      <c r="O57" s="168"/>
      <c r="P57" s="28"/>
      <c r="Q57" s="28"/>
      <c r="R57" s="28"/>
      <c r="S57" s="35"/>
    </row>
    <row r="58" spans="1:19" ht="15.75" customHeight="1">
      <c r="A58" s="103"/>
      <c r="B58" s="203"/>
      <c r="C58" s="24"/>
      <c r="D58" s="26"/>
      <c r="E58" s="24"/>
      <c r="F58" s="28"/>
      <c r="G58" s="204"/>
      <c r="H58" s="204"/>
      <c r="I58" s="204"/>
      <c r="J58" s="204"/>
      <c r="K58" s="204"/>
      <c r="L58" s="204"/>
      <c r="M58" s="204"/>
      <c r="N58" s="210"/>
      <c r="O58" s="168"/>
      <c r="P58" s="28"/>
      <c r="Q58" s="28"/>
      <c r="R58" s="28"/>
      <c r="S58" s="35"/>
    </row>
    <row r="59" spans="1:19" ht="15.75" customHeight="1">
      <c r="A59" s="30"/>
      <c r="B59" s="45"/>
      <c r="C59" s="24"/>
      <c r="D59" s="26"/>
      <c r="E59" s="24"/>
      <c r="F59" s="28"/>
      <c r="G59" s="204"/>
      <c r="H59" s="204"/>
      <c r="I59" s="204"/>
      <c r="J59" s="204"/>
      <c r="K59" s="204"/>
      <c r="L59" s="204"/>
      <c r="M59" s="204"/>
      <c r="N59" s="210"/>
      <c r="O59" s="168"/>
      <c r="P59" s="28"/>
      <c r="Q59" s="28"/>
      <c r="R59" s="28"/>
      <c r="S59" s="35"/>
    </row>
    <row r="60" spans="1:19" ht="15.75" customHeight="1">
      <c r="A60" s="30"/>
      <c r="B60" s="45"/>
      <c r="C60" s="24"/>
      <c r="D60" s="26"/>
      <c r="E60" s="24"/>
      <c r="F60" s="28"/>
      <c r="G60" s="204"/>
      <c r="H60" s="204"/>
      <c r="I60" s="204"/>
      <c r="J60" s="204"/>
      <c r="K60" s="204"/>
      <c r="L60" s="204"/>
      <c r="M60" s="204"/>
      <c r="N60" s="210"/>
      <c r="O60" s="168"/>
      <c r="P60" s="28"/>
      <c r="Q60" s="28"/>
      <c r="R60" s="28"/>
      <c r="S60" s="35"/>
    </row>
    <row r="61" spans="1:19" ht="15.75" customHeight="1">
      <c r="A61" s="30"/>
      <c r="B61" s="45"/>
      <c r="C61" s="24"/>
      <c r="D61" s="26"/>
      <c r="E61" s="24"/>
      <c r="F61" s="28"/>
      <c r="G61" s="204"/>
      <c r="H61" s="204"/>
      <c r="I61" s="204"/>
      <c r="J61" s="204"/>
      <c r="K61" s="204"/>
      <c r="L61" s="204"/>
      <c r="M61" s="204"/>
      <c r="N61" s="210"/>
      <c r="O61" s="168"/>
      <c r="P61" s="28"/>
      <c r="Q61" s="28"/>
      <c r="R61" s="28"/>
      <c r="S61" s="35"/>
    </row>
    <row r="62" spans="1:19" ht="15.75" customHeight="1">
      <c r="A62" s="30"/>
      <c r="B62" s="45"/>
      <c r="C62" s="35"/>
      <c r="D62" s="26"/>
      <c r="E62" s="35"/>
      <c r="F62" s="28"/>
      <c r="G62" s="204"/>
      <c r="H62" s="204"/>
      <c r="I62" s="204"/>
      <c r="J62" s="204"/>
      <c r="K62" s="204"/>
      <c r="L62" s="204"/>
      <c r="M62" s="204"/>
      <c r="N62" s="210"/>
      <c r="O62" s="29"/>
      <c r="P62" s="28"/>
      <c r="Q62" s="28"/>
      <c r="R62" s="28"/>
      <c r="S62" s="35"/>
    </row>
    <row r="63" spans="1:16" ht="15.75" customHeight="1">
      <c r="A63" s="32" t="str">
        <f>'填表说明'!B12</f>
        <v>资产占有单位填表人：</v>
      </c>
      <c r="G63" s="13"/>
      <c r="P63" s="20" t="str">
        <f>'填表说明'!B8</f>
        <v>评估人员：</v>
      </c>
    </row>
    <row r="64" ht="15.75" customHeight="1">
      <c r="A64" s="32" t="str">
        <f>'填表说明'!B16</f>
        <v>填表日期：2017年01月10日</v>
      </c>
    </row>
    <row r="65" spans="2:3" ht="15.75" customHeight="1">
      <c r="B65" s="169" t="s">
        <v>350</v>
      </c>
      <c r="C65" s="170" t="s">
        <v>351</v>
      </c>
    </row>
    <row r="66" spans="2:3" ht="15.75" customHeight="1">
      <c r="B66" s="34" t="s">
        <v>352</v>
      </c>
      <c r="C66" s="13" t="s">
        <v>353</v>
      </c>
    </row>
    <row r="67" spans="3:7" ht="15.75" customHeight="1">
      <c r="C67" s="13" t="s">
        <v>354</v>
      </c>
      <c r="G67" s="211"/>
    </row>
    <row r="68" spans="3:7" ht="15.75" customHeight="1">
      <c r="C68" s="13" t="s">
        <v>355</v>
      </c>
      <c r="G68" s="211"/>
    </row>
    <row r="69" ht="15.75" customHeight="1">
      <c r="C69" s="13" t="s">
        <v>356</v>
      </c>
    </row>
  </sheetData>
  <sheetProtection/>
  <mergeCells count="8">
    <mergeCell ref="A2:S2"/>
    <mergeCell ref="A3:S3"/>
    <mergeCell ref="A59:B59"/>
    <mergeCell ref="A60:B60"/>
    <mergeCell ref="A61:B61"/>
    <mergeCell ref="A62:B62"/>
    <mergeCell ref="M4:M5"/>
    <mergeCell ref="N4:N5"/>
  </mergeCells>
  <hyperlinks>
    <hyperlink ref="A1" location="索引目录!D17" display="返回索引页"/>
    <hyperlink ref="B1" location="流动汇总!B13" display="返回 "/>
  </hyperlinks>
  <printOptions horizontalCentered="1"/>
  <pageMargins left="0.35" right="0.35" top="0.79" bottom="0.79" header="1.02" footer="0.51"/>
  <pageSetup fitToHeight="0" fitToWidth="1" horizontalDpi="300" verticalDpi="300" orientation="landscape" paperSize="9"/>
  <headerFooter alignWithMargins="0">
    <oddHeader>&amp;R&amp;"宋体,常规"&amp;10表&amp;"Times New Roman,常规"3-8
&amp;"宋体,常规"共&amp;"Times New Roman,常规"&amp;N&amp;"宋体,常规"页第&amp;"Times New Roman,常规"&amp;P&amp;"宋体,常规"页</oddHeader>
  </headerFooter>
  <rowBreaks count="1" manualBreakCount="1">
    <brk id="25" max="18" man="1"/>
  </rowBreaks>
</worksheet>
</file>

<file path=xl/worksheets/sheet22.xml><?xml version="1.0" encoding="utf-8"?>
<worksheet xmlns="http://schemas.openxmlformats.org/spreadsheetml/2006/main" xmlns:r="http://schemas.openxmlformats.org/officeDocument/2006/relationships">
  <sheetPr>
    <tabColor indexed="10"/>
    <pageSetUpPr fitToPage="1"/>
  </sheetPr>
  <dimension ref="A1:H29"/>
  <sheetViews>
    <sheetView workbookViewId="0" topLeftCell="A1">
      <selection activeCell="D7" sqref="D7"/>
    </sheetView>
  </sheetViews>
  <sheetFormatPr defaultColWidth="8.75390625" defaultRowHeight="15.75" customHeight="1" outlineLevelCol="1"/>
  <cols>
    <col min="1" max="1" width="6.875" style="13" customWidth="1"/>
    <col min="2" max="2" width="25.50390625" style="13" customWidth="1"/>
    <col min="3" max="3" width="19.125" style="13" hidden="1" customWidth="1" outlineLevel="1"/>
    <col min="4" max="4" width="19.125" style="13" customWidth="1" collapsed="1"/>
    <col min="5" max="5" width="19.125" style="13" hidden="1" customWidth="1"/>
    <col min="6" max="7" width="19.125" style="13" customWidth="1"/>
    <col min="8" max="8" width="12.625" style="13" customWidth="1"/>
    <col min="9" max="32" width="9.00390625" style="13" bestFit="1" customWidth="1"/>
    <col min="33" max="16384" width="8.75390625" style="13" customWidth="1"/>
  </cols>
  <sheetData>
    <row r="1" spans="1:8" ht="15">
      <c r="A1" s="14" t="s">
        <v>98</v>
      </c>
      <c r="B1" s="15" t="s">
        <v>223</v>
      </c>
      <c r="C1" s="16"/>
      <c r="D1" s="16"/>
      <c r="E1" s="16"/>
      <c r="F1" s="16"/>
      <c r="G1" s="16"/>
      <c r="H1" s="16"/>
    </row>
    <row r="2" spans="1:8" s="11" customFormat="1" ht="30" customHeight="1">
      <c r="A2" s="17" t="s">
        <v>367</v>
      </c>
      <c r="B2" s="18"/>
      <c r="C2" s="18"/>
      <c r="D2" s="18"/>
      <c r="E2" s="18"/>
      <c r="F2" s="18"/>
      <c r="G2" s="18"/>
      <c r="H2" s="18"/>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55" t="s">
        <v>100</v>
      </c>
    </row>
    <row r="5" spans="1:8" s="54" customFormat="1" ht="15.75" customHeight="1">
      <c r="A5" s="56" t="s">
        <v>273</v>
      </c>
      <c r="B5" s="56" t="s">
        <v>225</v>
      </c>
      <c r="C5" s="57" t="s">
        <v>205</v>
      </c>
      <c r="D5" s="56" t="s">
        <v>206</v>
      </c>
      <c r="E5" s="56" t="s">
        <v>207</v>
      </c>
      <c r="F5" s="56" t="s">
        <v>208</v>
      </c>
      <c r="G5" s="58" t="s">
        <v>227</v>
      </c>
      <c r="H5" s="56" t="s">
        <v>228</v>
      </c>
    </row>
    <row r="6" spans="1:8" ht="15.75" customHeight="1">
      <c r="A6" s="56"/>
      <c r="B6" s="187" t="s">
        <v>50</v>
      </c>
      <c r="C6" s="27">
        <f>'材料采购（在途物资）'!F27</f>
        <v>0</v>
      </c>
      <c r="D6" s="29">
        <v>3393205.77</v>
      </c>
      <c r="E6" s="28">
        <f>'材料采购（在途物资）'!J27</f>
        <v>0</v>
      </c>
      <c r="F6" s="28">
        <f>'材料采购（在途物资）'!M27</f>
        <v>0</v>
      </c>
      <c r="G6" s="28">
        <f>F6-D6</f>
        <v>-3393205.77</v>
      </c>
      <c r="H6" s="59">
        <f>IF(D6=0,"",G6/D6*100)</f>
        <v>-100</v>
      </c>
    </row>
    <row r="7" spans="1:8" ht="15.75" customHeight="1">
      <c r="A7" s="56"/>
      <c r="B7" s="187" t="s">
        <v>368</v>
      </c>
      <c r="C7" s="27">
        <f>'原材料'!F27</f>
        <v>0</v>
      </c>
      <c r="D7" s="29">
        <v>2411491.89</v>
      </c>
      <c r="E7" s="28">
        <f>'原材料'!J27</f>
        <v>0</v>
      </c>
      <c r="F7" s="28">
        <f>'原材料'!M27</f>
        <v>0</v>
      </c>
      <c r="G7" s="28">
        <v>0</v>
      </c>
      <c r="H7" s="59">
        <f aca="true" t="shared" si="0" ref="H7:H13">IF(D7=0,"",G7/D7*100)</f>
        <v>0</v>
      </c>
    </row>
    <row r="8" spans="1:8" ht="15.75" customHeight="1">
      <c r="A8" s="56"/>
      <c r="B8" s="187"/>
      <c r="C8" s="27">
        <f>'在库周转材料'!F27</f>
        <v>0</v>
      </c>
      <c r="D8" s="29">
        <f>'在库周转材料'!I27</f>
        <v>0</v>
      </c>
      <c r="E8" s="28">
        <f>'在库周转材料'!J27</f>
        <v>0</v>
      </c>
      <c r="F8" s="28">
        <f>'在库周转材料'!M27</f>
        <v>0</v>
      </c>
      <c r="G8" s="28">
        <f aca="true" t="shared" si="1" ref="G8:G13">F8-D8</f>
        <v>0</v>
      </c>
      <c r="H8" s="59">
        <f t="shared" si="0"/>
      </c>
    </row>
    <row r="9" spans="1:8" ht="15.75" customHeight="1">
      <c r="A9" s="56"/>
      <c r="B9" s="187"/>
      <c r="C9" s="27">
        <f>'委托加工物资'!G27</f>
        <v>0</v>
      </c>
      <c r="D9" s="29">
        <f>'委托加工物资'!J27</f>
        <v>0</v>
      </c>
      <c r="E9" s="28">
        <f>'委托加工物资'!K27</f>
        <v>0</v>
      </c>
      <c r="F9" s="28">
        <f>'委托加工物资'!N27</f>
        <v>0</v>
      </c>
      <c r="G9" s="28">
        <f t="shared" si="1"/>
        <v>0</v>
      </c>
      <c r="H9" s="59">
        <f t="shared" si="0"/>
      </c>
    </row>
    <row r="10" spans="1:8" ht="15.75" customHeight="1">
      <c r="A10" s="56"/>
      <c r="B10" s="187"/>
      <c r="C10" s="27">
        <f>'产成品（库存商品）'!F27</f>
        <v>0</v>
      </c>
      <c r="D10" s="188"/>
      <c r="E10" s="28"/>
      <c r="F10" s="28"/>
      <c r="G10" s="28">
        <f t="shared" si="1"/>
        <v>0</v>
      </c>
      <c r="H10" s="59">
        <f t="shared" si="0"/>
      </c>
    </row>
    <row r="11" spans="1:8" ht="15.75" customHeight="1">
      <c r="A11" s="56"/>
      <c r="B11" s="187"/>
      <c r="C11" s="27">
        <f>'在产品（自制半成品）'!F27</f>
        <v>0</v>
      </c>
      <c r="D11" s="29">
        <f>'在产品（自制半成品）'!I27</f>
        <v>0</v>
      </c>
      <c r="E11" s="28">
        <f>'在产品（自制半成品）'!J27</f>
        <v>0</v>
      </c>
      <c r="F11" s="28">
        <f>'在产品（自制半成品）'!M27</f>
        <v>0</v>
      </c>
      <c r="G11" s="28">
        <f t="shared" si="1"/>
        <v>0</v>
      </c>
      <c r="H11" s="59">
        <f t="shared" si="0"/>
      </c>
    </row>
    <row r="12" spans="1:8" ht="15.75" customHeight="1">
      <c r="A12" s="56"/>
      <c r="B12" s="187"/>
      <c r="C12" s="27">
        <f>'发出商品'!G27</f>
        <v>0</v>
      </c>
      <c r="D12" s="29">
        <f>'发出商品'!J27</f>
        <v>0</v>
      </c>
      <c r="E12" s="28">
        <f>'发出商品'!K27</f>
        <v>0</v>
      </c>
      <c r="F12" s="28">
        <f>'发出商品'!N27</f>
        <v>0</v>
      </c>
      <c r="G12" s="28">
        <f t="shared" si="1"/>
        <v>0</v>
      </c>
      <c r="H12" s="59">
        <f t="shared" si="0"/>
      </c>
    </row>
    <row r="13" spans="1:8" ht="15.75" customHeight="1">
      <c r="A13" s="56"/>
      <c r="B13" s="187"/>
      <c r="C13" s="27">
        <f>'在用周转材料'!E27</f>
        <v>0</v>
      </c>
      <c r="D13" s="29">
        <f>'在用周转材料'!G27</f>
        <v>0</v>
      </c>
      <c r="E13" s="28">
        <f>'在用周转材料'!H27</f>
        <v>0</v>
      </c>
      <c r="F13" s="28">
        <f>'在用周转材料'!L27</f>
        <v>0</v>
      </c>
      <c r="G13" s="28">
        <f t="shared" si="1"/>
        <v>0</v>
      </c>
      <c r="H13" s="59">
        <f t="shared" si="0"/>
      </c>
    </row>
    <row r="14" spans="1:8" s="98" customFormat="1" ht="15.75" customHeight="1">
      <c r="A14" s="189"/>
      <c r="B14" s="190"/>
      <c r="C14" s="191"/>
      <c r="D14" s="168"/>
      <c r="E14" s="192"/>
      <c r="F14" s="192"/>
      <c r="G14" s="192"/>
      <c r="H14" s="193"/>
    </row>
    <row r="15" spans="1:8" ht="15.75" customHeight="1">
      <c r="A15" s="56"/>
      <c r="B15" s="35"/>
      <c r="C15" s="27"/>
      <c r="D15" s="29"/>
      <c r="E15" s="28"/>
      <c r="F15" s="28"/>
      <c r="G15" s="28"/>
      <c r="H15" s="59"/>
    </row>
    <row r="16" spans="1:8" ht="15.75" customHeight="1">
      <c r="A16" s="56"/>
      <c r="B16" s="35"/>
      <c r="C16" s="27"/>
      <c r="D16" s="29"/>
      <c r="E16" s="28"/>
      <c r="F16" s="28"/>
      <c r="G16" s="28"/>
      <c r="H16" s="59"/>
    </row>
    <row r="17" spans="1:8" ht="15.75" customHeight="1">
      <c r="A17" s="24"/>
      <c r="B17" s="35"/>
      <c r="C17" s="27"/>
      <c r="D17" s="29"/>
      <c r="E17" s="28"/>
      <c r="F17" s="28"/>
      <c r="G17" s="28"/>
      <c r="H17" s="59"/>
    </row>
    <row r="18" spans="1:8" ht="15.75" customHeight="1">
      <c r="A18" s="24"/>
      <c r="B18" s="35"/>
      <c r="C18" s="27"/>
      <c r="D18" s="29"/>
      <c r="E18" s="28"/>
      <c r="F18" s="28"/>
      <c r="G18" s="28"/>
      <c r="H18" s="59"/>
    </row>
    <row r="19" spans="1:8" ht="15.75" customHeight="1">
      <c r="A19" s="24"/>
      <c r="B19" s="35"/>
      <c r="C19" s="27"/>
      <c r="D19" s="29"/>
      <c r="E19" s="28"/>
      <c r="F19" s="28"/>
      <c r="G19" s="28"/>
      <c r="H19" s="59"/>
    </row>
    <row r="20" spans="1:8" ht="15.75" customHeight="1">
      <c r="A20" s="24"/>
      <c r="B20" s="35"/>
      <c r="C20" s="27"/>
      <c r="D20" s="29"/>
      <c r="E20" s="28"/>
      <c r="F20" s="28"/>
      <c r="G20" s="28"/>
      <c r="H20" s="59"/>
    </row>
    <row r="21" spans="1:8" ht="15.75" customHeight="1">
      <c r="A21" s="24"/>
      <c r="B21" s="35"/>
      <c r="C21" s="27"/>
      <c r="D21" s="29"/>
      <c r="E21" s="28"/>
      <c r="F21" s="28"/>
      <c r="G21" s="28"/>
      <c r="H21" s="59"/>
    </row>
    <row r="22" spans="1:8" ht="15.75" customHeight="1">
      <c r="A22" s="24"/>
      <c r="B22" s="35"/>
      <c r="C22" s="27"/>
      <c r="D22" s="29"/>
      <c r="E22" s="28"/>
      <c r="F22" s="28"/>
      <c r="G22" s="28"/>
      <c r="H22" s="59"/>
    </row>
    <row r="23" spans="1:8" ht="15.75" customHeight="1">
      <c r="A23" s="24"/>
      <c r="B23" s="35"/>
      <c r="C23" s="27"/>
      <c r="D23" s="29"/>
      <c r="E23" s="28"/>
      <c r="F23" s="28"/>
      <c r="G23" s="28"/>
      <c r="H23" s="59"/>
    </row>
    <row r="24" spans="1:8" ht="15.75" customHeight="1">
      <c r="A24" s="24"/>
      <c r="B24" s="35"/>
      <c r="C24" s="27"/>
      <c r="D24" s="29"/>
      <c r="E24" s="28"/>
      <c r="F24" s="28"/>
      <c r="G24" s="28"/>
      <c r="H24" s="59"/>
    </row>
    <row r="25" spans="1:8" ht="15.75" customHeight="1">
      <c r="A25" s="56" t="s">
        <v>287</v>
      </c>
      <c r="B25" s="56" t="s">
        <v>369</v>
      </c>
      <c r="C25" s="27">
        <f>SUM(C6:C24)</f>
        <v>0</v>
      </c>
      <c r="D25" s="29">
        <f>SUM(D6:D24)</f>
        <v>5804697.66</v>
      </c>
      <c r="E25" s="28">
        <f>SUM(E6:E24)</f>
        <v>0</v>
      </c>
      <c r="F25" s="28">
        <f>SUM(F6:F24)</f>
        <v>0</v>
      </c>
      <c r="G25" s="28">
        <f>SUM(G6:G24)</f>
        <v>-3393205.77</v>
      </c>
      <c r="H25" s="59">
        <f>IF(E25=0,"",G25/E25*100)</f>
      </c>
    </row>
    <row r="26" spans="1:8" ht="15.75" customHeight="1">
      <c r="A26" s="56" t="s">
        <v>287</v>
      </c>
      <c r="B26" s="56" t="s">
        <v>370</v>
      </c>
      <c r="C26" s="27"/>
      <c r="D26" s="29"/>
      <c r="E26" s="28">
        <f>D26</f>
        <v>0</v>
      </c>
      <c r="F26" s="28">
        <v>0</v>
      </c>
      <c r="G26" s="28">
        <f>F26-E26</f>
        <v>0</v>
      </c>
      <c r="H26" s="59">
        <f>IF(E26=0,"",G26/E26*100)</f>
      </c>
    </row>
    <row r="27" spans="1:8" ht="15.75" customHeight="1">
      <c r="A27" s="56" t="s">
        <v>287</v>
      </c>
      <c r="B27" s="56" t="s">
        <v>371</v>
      </c>
      <c r="C27" s="27">
        <f>C25-C26</f>
        <v>0</v>
      </c>
      <c r="D27" s="29">
        <f>D25-D26</f>
        <v>5804697.66</v>
      </c>
      <c r="E27" s="28">
        <f>E25-E26</f>
        <v>0</v>
      </c>
      <c r="F27" s="28">
        <f>F25-F26</f>
        <v>0</v>
      </c>
      <c r="G27" s="28">
        <f>G25-G26</f>
        <v>-3393205.77</v>
      </c>
      <c r="H27" s="59">
        <f>IF(E27=0,"",G27/E27*100)</f>
      </c>
    </row>
    <row r="28" spans="1:5" ht="15.75" customHeight="1">
      <c r="A28" s="32" t="str">
        <f>'填表说明'!B12</f>
        <v>资产占有单位填表人：</v>
      </c>
      <c r="E28" s="13" t="str">
        <f>'填表说明'!B8</f>
        <v>评估人员：</v>
      </c>
    </row>
    <row r="29" ht="15.75" customHeight="1">
      <c r="A29" s="32" t="str">
        <f>'填表说明'!B16</f>
        <v>填表日期：2017年01月10日</v>
      </c>
    </row>
  </sheetData>
  <sheetProtection/>
  <mergeCells count="2">
    <mergeCell ref="A2:H2"/>
    <mergeCell ref="A3:H3"/>
  </mergeCells>
  <hyperlinks>
    <hyperlink ref="A1" location="索引目录!D18" display="返回索引页"/>
    <hyperlink ref="B1" location="流动汇总!B14" display="返回"/>
    <hyperlink ref="B6" location="原材料!A1" display="原材料"/>
  </hyperlinks>
  <printOptions horizontalCentered="1"/>
  <pageMargins left="0.35" right="0.35" top="0.79" bottom="0.79" header="1.05" footer="0.51"/>
  <pageSetup fitToHeight="0" fitToWidth="1" horizontalDpi="300" verticalDpi="300" orientation="landscape" paperSize="9"/>
  <headerFooter alignWithMargins="0">
    <oddHeader>&amp;R&amp;"宋体,常规"&amp;10表&amp;"Times New Roman,常规"3-9
&amp;"宋体,常规"共&amp;"Times New Roman,常规"&amp;N&amp;"宋体,常规"页第&amp;"Times New Roman,常规"&amp;P&amp;"宋体,常规"页</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O29"/>
  <sheetViews>
    <sheetView workbookViewId="0" topLeftCell="A1">
      <selection activeCell="I7" sqref="I7:I12"/>
    </sheetView>
  </sheetViews>
  <sheetFormatPr defaultColWidth="8.75390625" defaultRowHeight="15.75" customHeight="1" outlineLevelCol="1"/>
  <cols>
    <col min="1" max="1" width="5.50390625" style="13" customWidth="1"/>
    <col min="2" max="2" width="14.625" style="13" customWidth="1"/>
    <col min="3" max="3" width="5.375" style="13" customWidth="1"/>
    <col min="4" max="4" width="7.75390625" style="13" customWidth="1" outlineLevel="1"/>
    <col min="5" max="5" width="9.00390625" style="13" bestFit="1" customWidth="1" outlineLevel="1"/>
    <col min="6" max="6" width="14.00390625" style="13" customWidth="1" outlineLevel="1"/>
    <col min="7" max="7" width="9.625" style="13" customWidth="1"/>
    <col min="8" max="8" width="7.625" style="13" customWidth="1"/>
    <col min="9" max="9" width="13.125" style="13" bestFit="1" customWidth="1"/>
    <col min="10" max="10" width="13.875" style="13" customWidth="1"/>
    <col min="11" max="11" width="8.25390625" style="13" customWidth="1"/>
    <col min="12" max="12" width="10.625" style="13" customWidth="1"/>
    <col min="13" max="13" width="12.625" style="13" customWidth="1"/>
    <col min="14" max="14" width="7.00390625" style="13" customWidth="1"/>
    <col min="15" max="15" width="13.125" style="13" customWidth="1"/>
    <col min="16" max="32" width="9.00390625" style="13" bestFit="1" customWidth="1"/>
    <col min="33" max="16384" width="8.75390625" style="13" customWidth="1"/>
  </cols>
  <sheetData>
    <row r="1" spans="1:15" ht="15">
      <c r="A1" s="74" t="s">
        <v>98</v>
      </c>
      <c r="B1" s="15" t="s">
        <v>223</v>
      </c>
      <c r="C1" s="16"/>
      <c r="D1" s="16"/>
      <c r="E1" s="16"/>
      <c r="F1" s="16"/>
      <c r="G1" s="16"/>
      <c r="H1" s="16"/>
      <c r="I1" s="16"/>
      <c r="J1" s="16"/>
      <c r="K1" s="16"/>
      <c r="L1" s="16"/>
      <c r="M1" s="16"/>
      <c r="N1" s="16"/>
      <c r="O1" s="16"/>
    </row>
    <row r="2" spans="1:15" s="11" customFormat="1" ht="30" customHeight="1">
      <c r="A2" s="17" t="s">
        <v>372</v>
      </c>
      <c r="B2" s="18"/>
      <c r="C2" s="18"/>
      <c r="D2" s="18"/>
      <c r="E2" s="18"/>
      <c r="F2" s="18"/>
      <c r="G2" s="18"/>
      <c r="H2" s="18"/>
      <c r="I2" s="18"/>
      <c r="J2" s="18"/>
      <c r="K2" s="18"/>
      <c r="L2" s="18"/>
      <c r="M2" s="18"/>
      <c r="N2" s="18"/>
      <c r="O2" s="18"/>
    </row>
    <row r="3" spans="1:15" ht="13.5" customHeight="1">
      <c r="A3" s="19" t="str">
        <f>'填表说明'!B9</f>
        <v>评估基准日：2016年12月31日</v>
      </c>
      <c r="B3" s="19"/>
      <c r="C3" s="19"/>
      <c r="D3" s="19"/>
      <c r="E3" s="19"/>
      <c r="F3" s="19"/>
      <c r="G3" s="19"/>
      <c r="H3" s="19"/>
      <c r="I3" s="19"/>
      <c r="J3" s="33"/>
      <c r="K3" s="33"/>
      <c r="L3" s="33"/>
      <c r="M3" s="33"/>
      <c r="N3" s="33"/>
      <c r="O3" s="33"/>
    </row>
    <row r="4" spans="1:15" ht="15.75" customHeight="1">
      <c r="A4" s="20" t="str">
        <f>'填表说明'!B11</f>
        <v>资产占有单位名称：黑龙江斯达特兽药有限公司</v>
      </c>
      <c r="O4" s="34" t="s">
        <v>100</v>
      </c>
    </row>
    <row r="5" spans="1:15" s="12" customFormat="1" ht="15.75" customHeight="1">
      <c r="A5" s="21" t="s">
        <v>173</v>
      </c>
      <c r="B5" s="21" t="s">
        <v>373</v>
      </c>
      <c r="C5" s="90" t="s">
        <v>374</v>
      </c>
      <c r="D5" s="21" t="s">
        <v>205</v>
      </c>
      <c r="E5" s="24"/>
      <c r="F5" s="43"/>
      <c r="G5" s="44" t="s">
        <v>206</v>
      </c>
      <c r="H5" s="44"/>
      <c r="I5" s="49"/>
      <c r="J5" s="21" t="s">
        <v>207</v>
      </c>
      <c r="K5" s="90" t="s">
        <v>375</v>
      </c>
      <c r="L5" s="21" t="s">
        <v>208</v>
      </c>
      <c r="M5" s="24"/>
      <c r="N5" s="21" t="s">
        <v>228</v>
      </c>
      <c r="O5" s="21" t="s">
        <v>176</v>
      </c>
    </row>
    <row r="6" spans="1:15" s="12" customFormat="1" ht="15.75" customHeight="1">
      <c r="A6" s="24"/>
      <c r="B6" s="101"/>
      <c r="C6" s="91"/>
      <c r="D6" s="21" t="s">
        <v>376</v>
      </c>
      <c r="E6" s="21" t="s">
        <v>377</v>
      </c>
      <c r="F6" s="57" t="s">
        <v>144</v>
      </c>
      <c r="G6" s="21" t="s">
        <v>376</v>
      </c>
      <c r="H6" s="21" t="s">
        <v>377</v>
      </c>
      <c r="I6" s="21" t="s">
        <v>144</v>
      </c>
      <c r="J6" s="24"/>
      <c r="K6" s="91"/>
      <c r="L6" s="21" t="s">
        <v>377</v>
      </c>
      <c r="M6" s="21" t="s">
        <v>144</v>
      </c>
      <c r="N6" s="24"/>
      <c r="O6" s="24"/>
    </row>
    <row r="7" spans="1:15" ht="15.75" customHeight="1">
      <c r="A7" s="58"/>
      <c r="B7" s="183"/>
      <c r="C7" s="184"/>
      <c r="D7" s="53"/>
      <c r="E7" s="28">
        <f>IF(D7=0,"",F7/D7)</f>
      </c>
      <c r="F7" s="27"/>
      <c r="G7" s="175"/>
      <c r="H7" s="28">
        <f>IF(G7=0,"",I7/G7)</f>
      </c>
      <c r="I7" s="179"/>
      <c r="J7" s="28"/>
      <c r="K7" s="53"/>
      <c r="L7" s="28"/>
      <c r="M7" s="28"/>
      <c r="N7" s="28">
        <f>IF(J7=0,"",(M7-J7)/J7*100)</f>
      </c>
      <c r="O7" s="35"/>
    </row>
    <row r="8" spans="1:15" ht="15.75" customHeight="1">
      <c r="A8" s="58"/>
      <c r="B8" s="183"/>
      <c r="C8" s="184"/>
      <c r="D8" s="53"/>
      <c r="E8" s="28">
        <f aca="true" t="shared" si="0" ref="E8:E25">IF(D8=0,"",F8/D8)</f>
      </c>
      <c r="F8" s="27"/>
      <c r="G8" s="175"/>
      <c r="H8" s="28">
        <f aca="true" t="shared" si="1" ref="H8:H25">IF(G8=0,"",I8/G8)</f>
      </c>
      <c r="I8" s="179"/>
      <c r="J8" s="28"/>
      <c r="K8" s="53"/>
      <c r="L8" s="28"/>
      <c r="M8" s="28"/>
      <c r="N8" s="28">
        <f aca="true" t="shared" si="2" ref="N8:N25">IF(J8=0,"",(M8-J8)/J8*100)</f>
      </c>
      <c r="O8" s="35"/>
    </row>
    <row r="9" spans="1:15" ht="15.75" customHeight="1">
      <c r="A9" s="58"/>
      <c r="B9" s="183"/>
      <c r="C9" s="184"/>
      <c r="D9" s="53"/>
      <c r="E9" s="28">
        <f t="shared" si="0"/>
      </c>
      <c r="F9" s="27"/>
      <c r="G9" s="175"/>
      <c r="H9" s="28">
        <f t="shared" si="1"/>
      </c>
      <c r="I9" s="179"/>
      <c r="J9" s="28"/>
      <c r="K9" s="53"/>
      <c r="L9" s="28"/>
      <c r="M9" s="28"/>
      <c r="N9" s="28">
        <f t="shared" si="2"/>
      </c>
      <c r="O9" s="35"/>
    </row>
    <row r="10" spans="1:15" ht="15.75" customHeight="1">
      <c r="A10" s="58"/>
      <c r="B10" s="183"/>
      <c r="C10" s="184"/>
      <c r="D10" s="53"/>
      <c r="E10" s="28">
        <f t="shared" si="0"/>
      </c>
      <c r="F10" s="27"/>
      <c r="G10" s="175"/>
      <c r="H10" s="28">
        <f t="shared" si="1"/>
      </c>
      <c r="I10" s="179"/>
      <c r="J10" s="28"/>
      <c r="K10" s="53"/>
      <c r="L10" s="28"/>
      <c r="M10" s="28"/>
      <c r="N10" s="28">
        <f t="shared" si="2"/>
      </c>
      <c r="O10" s="35"/>
    </row>
    <row r="11" spans="1:15" ht="15.75" customHeight="1">
      <c r="A11" s="58"/>
      <c r="B11" s="183"/>
      <c r="C11" s="184"/>
      <c r="D11" s="53"/>
      <c r="E11" s="28">
        <f t="shared" si="0"/>
      </c>
      <c r="F11" s="27"/>
      <c r="G11" s="175"/>
      <c r="H11" s="28">
        <f t="shared" si="1"/>
      </c>
      <c r="I11" s="179"/>
      <c r="J11" s="28"/>
      <c r="K11" s="53"/>
      <c r="L11" s="28"/>
      <c r="M11" s="28"/>
      <c r="N11" s="28">
        <f t="shared" si="2"/>
      </c>
      <c r="O11" s="35"/>
    </row>
    <row r="12" spans="1:15" ht="15.75" customHeight="1">
      <c r="A12" s="58"/>
      <c r="B12" s="183"/>
      <c r="C12" s="184"/>
      <c r="D12" s="53"/>
      <c r="E12" s="28">
        <f t="shared" si="0"/>
      </c>
      <c r="F12" s="27"/>
      <c r="G12" s="175"/>
      <c r="H12" s="28">
        <f t="shared" si="1"/>
      </c>
      <c r="I12" s="179"/>
      <c r="J12" s="28"/>
      <c r="K12" s="53"/>
      <c r="L12" s="28"/>
      <c r="M12" s="28"/>
      <c r="N12" s="28">
        <f t="shared" si="2"/>
      </c>
      <c r="O12" s="35"/>
    </row>
    <row r="13" spans="1:15" ht="15.75" customHeight="1">
      <c r="A13" s="56"/>
      <c r="B13" s="185"/>
      <c r="C13" s="174"/>
      <c r="D13" s="53"/>
      <c r="E13" s="28">
        <f t="shared" si="0"/>
      </c>
      <c r="F13" s="27"/>
      <c r="G13" s="175"/>
      <c r="H13" s="28">
        <f t="shared" si="1"/>
      </c>
      <c r="I13" s="179"/>
      <c r="J13" s="28"/>
      <c r="K13" s="53"/>
      <c r="L13" s="28"/>
      <c r="M13" s="28"/>
      <c r="N13" s="28">
        <f t="shared" si="2"/>
      </c>
      <c r="O13" s="35"/>
    </row>
    <row r="14" spans="1:15" ht="15.75" customHeight="1">
      <c r="A14" s="56"/>
      <c r="B14" s="80"/>
      <c r="C14" s="174"/>
      <c r="D14" s="53"/>
      <c r="E14" s="28">
        <f t="shared" si="0"/>
      </c>
      <c r="F14" s="27"/>
      <c r="G14" s="175"/>
      <c r="H14" s="28">
        <f t="shared" si="1"/>
      </c>
      <c r="I14" s="179"/>
      <c r="J14" s="28"/>
      <c r="K14" s="53"/>
      <c r="L14" s="28"/>
      <c r="M14" s="28"/>
      <c r="N14" s="28">
        <f t="shared" si="2"/>
      </c>
      <c r="O14" s="35"/>
    </row>
    <row r="15" spans="1:15" ht="15.75" customHeight="1">
      <c r="A15" s="56"/>
      <c r="B15" s="80"/>
      <c r="C15" s="174"/>
      <c r="D15" s="53"/>
      <c r="E15" s="28">
        <f t="shared" si="0"/>
      </c>
      <c r="F15" s="27"/>
      <c r="G15" s="175"/>
      <c r="H15" s="28">
        <f t="shared" si="1"/>
      </c>
      <c r="I15" s="179"/>
      <c r="J15" s="28"/>
      <c r="K15" s="53"/>
      <c r="L15" s="28"/>
      <c r="M15" s="28"/>
      <c r="N15" s="28">
        <f t="shared" si="2"/>
      </c>
      <c r="O15" s="35"/>
    </row>
    <row r="16" spans="1:15" ht="15.75" customHeight="1">
      <c r="A16" s="56"/>
      <c r="B16" s="80"/>
      <c r="C16" s="174"/>
      <c r="D16" s="53"/>
      <c r="E16" s="28">
        <f t="shared" si="0"/>
      </c>
      <c r="F16" s="27"/>
      <c r="G16" s="175"/>
      <c r="H16" s="28">
        <f t="shared" si="1"/>
      </c>
      <c r="I16" s="179"/>
      <c r="J16" s="28"/>
      <c r="K16" s="53"/>
      <c r="L16" s="28"/>
      <c r="M16" s="28"/>
      <c r="N16" s="28">
        <f t="shared" si="2"/>
      </c>
      <c r="O16" s="35"/>
    </row>
    <row r="17" spans="1:15" ht="15.75" customHeight="1">
      <c r="A17" s="56"/>
      <c r="B17" s="80"/>
      <c r="C17" s="174"/>
      <c r="D17" s="53"/>
      <c r="E17" s="28">
        <f t="shared" si="0"/>
      </c>
      <c r="F17" s="27"/>
      <c r="G17" s="175"/>
      <c r="H17" s="28">
        <f t="shared" si="1"/>
      </c>
      <c r="I17" s="179"/>
      <c r="J17" s="28"/>
      <c r="K17" s="53"/>
      <c r="L17" s="28"/>
      <c r="M17" s="28"/>
      <c r="N17" s="28">
        <f t="shared" si="2"/>
      </c>
      <c r="O17" s="35"/>
    </row>
    <row r="18" spans="1:15" ht="15.75" customHeight="1">
      <c r="A18" s="56"/>
      <c r="B18" s="80"/>
      <c r="C18" s="174"/>
      <c r="D18" s="53"/>
      <c r="E18" s="28">
        <f t="shared" si="0"/>
      </c>
      <c r="F18" s="27"/>
      <c r="G18" s="175"/>
      <c r="H18" s="28">
        <f t="shared" si="1"/>
      </c>
      <c r="I18" s="179"/>
      <c r="J18" s="28"/>
      <c r="K18" s="53"/>
      <c r="L18" s="28"/>
      <c r="M18" s="28"/>
      <c r="N18" s="28">
        <f t="shared" si="2"/>
      </c>
      <c r="O18" s="35"/>
    </row>
    <row r="19" spans="1:15" ht="15.75" customHeight="1">
      <c r="A19" s="56"/>
      <c r="B19" s="80"/>
      <c r="C19" s="174"/>
      <c r="D19" s="53"/>
      <c r="E19" s="28">
        <f t="shared" si="0"/>
      </c>
      <c r="F19" s="27"/>
      <c r="G19" s="175"/>
      <c r="H19" s="28">
        <f t="shared" si="1"/>
      </c>
      <c r="I19" s="179"/>
      <c r="J19" s="28"/>
      <c r="K19" s="53"/>
      <c r="L19" s="28"/>
      <c r="M19" s="28"/>
      <c r="N19" s="28">
        <f t="shared" si="2"/>
      </c>
      <c r="O19" s="35"/>
    </row>
    <row r="20" spans="1:15" ht="15.75" customHeight="1">
      <c r="A20" s="56"/>
      <c r="B20" s="80"/>
      <c r="C20" s="174"/>
      <c r="D20" s="53"/>
      <c r="E20" s="28">
        <f t="shared" si="0"/>
      </c>
      <c r="F20" s="27"/>
      <c r="G20" s="175"/>
      <c r="H20" s="28">
        <f t="shared" si="1"/>
      </c>
      <c r="I20" s="179"/>
      <c r="J20" s="28"/>
      <c r="K20" s="53"/>
      <c r="L20" s="28"/>
      <c r="M20" s="28"/>
      <c r="N20" s="28">
        <f t="shared" si="2"/>
      </c>
      <c r="O20" s="35"/>
    </row>
    <row r="21" spans="1:15" ht="15.75" customHeight="1">
      <c r="A21" s="56"/>
      <c r="B21" s="80"/>
      <c r="C21" s="174"/>
      <c r="D21" s="53"/>
      <c r="E21" s="28">
        <f t="shared" si="0"/>
      </c>
      <c r="F21" s="27"/>
      <c r="G21" s="175"/>
      <c r="H21" s="28">
        <f t="shared" si="1"/>
      </c>
      <c r="I21" s="179"/>
      <c r="J21" s="28"/>
      <c r="K21" s="53"/>
      <c r="L21" s="28"/>
      <c r="M21" s="28"/>
      <c r="N21" s="28">
        <f t="shared" si="2"/>
      </c>
      <c r="O21" s="35"/>
    </row>
    <row r="22" spans="1:15" ht="15.75" customHeight="1">
      <c r="A22" s="56"/>
      <c r="B22" s="80"/>
      <c r="C22" s="174"/>
      <c r="D22" s="53"/>
      <c r="E22" s="28">
        <f t="shared" si="0"/>
      </c>
      <c r="F22" s="27"/>
      <c r="G22" s="175"/>
      <c r="H22" s="28">
        <f t="shared" si="1"/>
      </c>
      <c r="I22" s="179"/>
      <c r="J22" s="28"/>
      <c r="K22" s="53"/>
      <c r="L22" s="28"/>
      <c r="M22" s="28"/>
      <c r="N22" s="28">
        <f t="shared" si="2"/>
      </c>
      <c r="O22" s="35"/>
    </row>
    <row r="23" spans="1:15" ht="15.75" customHeight="1">
      <c r="A23" s="56"/>
      <c r="B23" s="80"/>
      <c r="C23" s="174"/>
      <c r="D23" s="53"/>
      <c r="E23" s="28">
        <f t="shared" si="0"/>
      </c>
      <c r="F23" s="27"/>
      <c r="G23" s="175"/>
      <c r="H23" s="28">
        <f t="shared" si="1"/>
      </c>
      <c r="I23" s="179"/>
      <c r="J23" s="28"/>
      <c r="K23" s="53"/>
      <c r="L23" s="28"/>
      <c r="M23" s="28"/>
      <c r="N23" s="28">
        <f t="shared" si="2"/>
      </c>
      <c r="O23" s="35"/>
    </row>
    <row r="24" spans="1:15" ht="15.75" customHeight="1">
      <c r="A24" s="56"/>
      <c r="B24" s="80"/>
      <c r="C24" s="174"/>
      <c r="D24" s="53"/>
      <c r="E24" s="28">
        <f t="shared" si="0"/>
      </c>
      <c r="F24" s="27"/>
      <c r="G24" s="175"/>
      <c r="H24" s="28">
        <f t="shared" si="1"/>
      </c>
      <c r="I24" s="179"/>
      <c r="J24" s="28"/>
      <c r="K24" s="53"/>
      <c r="L24" s="28"/>
      <c r="M24" s="28"/>
      <c r="N24" s="28">
        <f t="shared" si="2"/>
      </c>
      <c r="O24" s="35"/>
    </row>
    <row r="25" spans="1:15" ht="15.75" customHeight="1">
      <c r="A25" s="56"/>
      <c r="B25" s="80"/>
      <c r="C25" s="174"/>
      <c r="D25" s="53"/>
      <c r="E25" s="28">
        <f t="shared" si="0"/>
      </c>
      <c r="F25" s="27"/>
      <c r="G25" s="175"/>
      <c r="H25" s="28">
        <f t="shared" si="1"/>
      </c>
      <c r="I25" s="179"/>
      <c r="J25" s="28"/>
      <c r="K25" s="53"/>
      <c r="L25" s="28"/>
      <c r="M25" s="28"/>
      <c r="N25" s="28">
        <f t="shared" si="2"/>
      </c>
      <c r="O25" s="35"/>
    </row>
    <row r="26" spans="1:15" ht="15.75" customHeight="1">
      <c r="A26" s="35"/>
      <c r="B26" s="35"/>
      <c r="C26" s="35"/>
      <c r="D26" s="35"/>
      <c r="E26" s="177"/>
      <c r="F26" s="27"/>
      <c r="G26" s="186"/>
      <c r="H26" s="177"/>
      <c r="I26" s="186"/>
      <c r="J26" s="186"/>
      <c r="K26" s="35"/>
      <c r="L26" s="35"/>
      <c r="M26" s="186"/>
      <c r="N26" s="35"/>
      <c r="O26" s="35"/>
    </row>
    <row r="27" spans="1:15" ht="15.75" customHeight="1">
      <c r="A27" s="30" t="s">
        <v>335</v>
      </c>
      <c r="B27" s="45"/>
      <c r="C27" s="35"/>
      <c r="D27" s="53"/>
      <c r="E27" s="28"/>
      <c r="F27" s="27">
        <f>SUM(F7:F26)</f>
        <v>0</v>
      </c>
      <c r="G27" s="88"/>
      <c r="H27" s="28"/>
      <c r="I27" s="28">
        <f>SUM(I7:I26)</f>
        <v>0</v>
      </c>
      <c r="J27" s="28">
        <f>SUM(J7:J26)</f>
        <v>0</v>
      </c>
      <c r="K27" s="53"/>
      <c r="L27" s="28"/>
      <c r="M27" s="28">
        <f>SUM(M7:M26)</f>
        <v>0</v>
      </c>
      <c r="N27" s="28">
        <f>IF(J27=0,"",(M27-J27)/J27*100)</f>
      </c>
      <c r="O27" s="35"/>
    </row>
    <row r="28" spans="1:10" ht="15.75" customHeight="1">
      <c r="A28" s="32" t="str">
        <f>'填表说明'!B12</f>
        <v>资产占有单位填表人：</v>
      </c>
      <c r="G28" s="20"/>
      <c r="H28" s="20"/>
      <c r="J28" s="20" t="str">
        <f>'填表说明'!B8</f>
        <v>评估人员：</v>
      </c>
    </row>
    <row r="29" ht="15.75" customHeight="1">
      <c r="A29" s="32" t="str">
        <f>'填表说明'!B16</f>
        <v>填表日期：2017年01月10日</v>
      </c>
    </row>
  </sheetData>
  <sheetProtection/>
  <mergeCells count="13">
    <mergeCell ref="A2:O2"/>
    <mergeCell ref="A3:O3"/>
    <mergeCell ref="D5:F5"/>
    <mergeCell ref="G5:I5"/>
    <mergeCell ref="L5:M5"/>
    <mergeCell ref="A27:B27"/>
    <mergeCell ref="A5:A6"/>
    <mergeCell ref="B5:B6"/>
    <mergeCell ref="C5:C6"/>
    <mergeCell ref="J5:J6"/>
    <mergeCell ref="K5:K6"/>
    <mergeCell ref="N5:N6"/>
    <mergeCell ref="O5:O6"/>
  </mergeCells>
  <hyperlinks>
    <hyperlink ref="A1" location="索引目录!E18" display="返回索引页"/>
    <hyperlink ref="B1" location="存货汇总!B6" display="返回"/>
  </hyperlinks>
  <printOptions horizontalCentered="1"/>
  <pageMargins left="0.35" right="0.35" top="0.79" bottom="0.79" header="1.02" footer="0.51"/>
  <pageSetup fitToHeight="0" fitToWidth="1" horizontalDpi="300" verticalDpi="300" orientation="landscape" paperSize="9" scale="86"/>
  <headerFooter alignWithMargins="0">
    <oddHeader>&amp;R&amp;"宋体,常规"&amp;10表&amp;"Times New Roman,常规"3-9-1
&amp;"宋体,常规"共&amp;"Times New Roman,常规"&amp;N&amp;"宋体,常规"页第&amp;"Times New Roman,常规"&amp;P&amp;"宋体,常规"页</oddHeader>
  </headerFooter>
</worksheet>
</file>

<file path=xl/worksheets/sheet24.xml><?xml version="1.0" encoding="utf-8"?>
<worksheet xmlns="http://schemas.openxmlformats.org/spreadsheetml/2006/main" xmlns:r="http://schemas.openxmlformats.org/officeDocument/2006/relationships">
  <sheetPr>
    <tabColor indexed="10"/>
    <pageSetUpPr fitToPage="1"/>
  </sheetPr>
  <dimension ref="A1:P31"/>
  <sheetViews>
    <sheetView workbookViewId="0" topLeftCell="A1">
      <selection activeCell="I10" sqref="I10"/>
    </sheetView>
  </sheetViews>
  <sheetFormatPr defaultColWidth="8.75390625" defaultRowHeight="15.75" customHeight="1" outlineLevelCol="1"/>
  <cols>
    <col min="1" max="1" width="4.75390625" style="12" customWidth="1"/>
    <col min="2" max="2" width="15.75390625" style="13" customWidth="1"/>
    <col min="3" max="3" width="4.50390625" style="13" customWidth="1"/>
    <col min="4" max="4" width="9.125" style="13" hidden="1" customWidth="1" outlineLevel="1"/>
    <col min="5" max="5" width="7.25390625" style="13" hidden="1" customWidth="1" outlineLevel="1"/>
    <col min="6" max="6" width="12.75390625" style="13" hidden="1" customWidth="1" outlineLevel="1"/>
    <col min="7" max="7" width="8.625" style="181" customWidth="1" collapsed="1"/>
    <col min="8" max="8" width="7.25390625" style="181" customWidth="1"/>
    <col min="9" max="9" width="13.25390625" style="181" customWidth="1"/>
    <col min="10" max="10" width="13.25390625" style="13" hidden="1" customWidth="1"/>
    <col min="11" max="11" width="8.25390625" style="13" customWidth="1"/>
    <col min="12" max="12" width="8.125" style="13" customWidth="1"/>
    <col min="13" max="13" width="12.50390625" style="13" customWidth="1"/>
    <col min="14" max="14" width="7.75390625" style="13" bestFit="1" customWidth="1"/>
    <col min="15" max="15" width="11.625" style="13" customWidth="1"/>
    <col min="16" max="16" width="9.625" style="13" customWidth="1"/>
    <col min="17" max="32" width="9.00390625" style="13" bestFit="1" customWidth="1"/>
    <col min="33" max="16384" width="8.75390625" style="13" customWidth="1"/>
  </cols>
  <sheetData>
    <row r="1" spans="1:16" ht="15">
      <c r="A1" s="14" t="s">
        <v>98</v>
      </c>
      <c r="B1" s="15" t="s">
        <v>223</v>
      </c>
      <c r="C1" s="16"/>
      <c r="D1" s="16"/>
      <c r="E1" s="16"/>
      <c r="F1" s="16"/>
      <c r="G1" s="16"/>
      <c r="H1" s="16"/>
      <c r="I1" s="16"/>
      <c r="J1" s="16"/>
      <c r="K1" s="16"/>
      <c r="L1" s="16"/>
      <c r="M1" s="16"/>
      <c r="N1" s="16"/>
      <c r="O1" s="16"/>
      <c r="P1" s="16"/>
    </row>
    <row r="2" spans="1:16" s="11" customFormat="1" ht="30" customHeight="1">
      <c r="A2" s="17" t="s">
        <v>378</v>
      </c>
      <c r="B2" s="17"/>
      <c r="C2" s="17"/>
      <c r="D2" s="17"/>
      <c r="E2" s="17"/>
      <c r="F2" s="17"/>
      <c r="G2" s="17"/>
      <c r="H2" s="17"/>
      <c r="I2" s="17"/>
      <c r="J2" s="17"/>
      <c r="K2" s="17"/>
      <c r="L2" s="17"/>
      <c r="M2" s="17"/>
      <c r="N2" s="17"/>
      <c r="O2" s="17"/>
      <c r="P2" s="158"/>
    </row>
    <row r="3" spans="1:16" ht="13.5" customHeight="1">
      <c r="A3" s="19" t="str">
        <f>'填表说明'!B9</f>
        <v>评估基准日：2016年12月31日</v>
      </c>
      <c r="B3" s="19"/>
      <c r="C3" s="19"/>
      <c r="D3" s="19"/>
      <c r="E3" s="19"/>
      <c r="F3" s="19"/>
      <c r="G3" s="19"/>
      <c r="H3" s="19"/>
      <c r="I3" s="19"/>
      <c r="J3" s="19"/>
      <c r="K3" s="19"/>
      <c r="L3" s="19"/>
      <c r="M3" s="19"/>
      <c r="N3" s="19"/>
      <c r="O3" s="19"/>
      <c r="P3" s="79"/>
    </row>
    <row r="4" spans="1:15" ht="15.75" customHeight="1">
      <c r="A4" s="20" t="str">
        <f>'填表说明'!B11</f>
        <v>资产占有单位名称：黑龙江斯达特兽药有限公司</v>
      </c>
      <c r="O4" s="34" t="s">
        <v>100</v>
      </c>
    </row>
    <row r="5" spans="1:16" s="12" customFormat="1" ht="15.75" customHeight="1">
      <c r="A5" s="21" t="s">
        <v>173</v>
      </c>
      <c r="B5" s="21" t="s">
        <v>373</v>
      </c>
      <c r="C5" s="90" t="s">
        <v>374</v>
      </c>
      <c r="D5" s="21" t="s">
        <v>205</v>
      </c>
      <c r="E5" s="24"/>
      <c r="F5" s="43"/>
      <c r="G5" s="44" t="s">
        <v>206</v>
      </c>
      <c r="H5" s="44"/>
      <c r="I5" s="49"/>
      <c r="J5" s="21" t="s">
        <v>207</v>
      </c>
      <c r="K5" s="21" t="s">
        <v>375</v>
      </c>
      <c r="L5" s="21" t="s">
        <v>208</v>
      </c>
      <c r="M5" s="24"/>
      <c r="N5" s="21" t="s">
        <v>228</v>
      </c>
      <c r="O5" s="21" t="s">
        <v>176</v>
      </c>
      <c r="P5" s="21" t="s">
        <v>379</v>
      </c>
    </row>
    <row r="6" spans="1:16" s="12" customFormat="1" ht="15.75" customHeight="1">
      <c r="A6" s="24"/>
      <c r="B6" s="24"/>
      <c r="C6" s="91"/>
      <c r="D6" s="21" t="s">
        <v>376</v>
      </c>
      <c r="E6" s="21" t="s">
        <v>377</v>
      </c>
      <c r="F6" s="22" t="s">
        <v>144</v>
      </c>
      <c r="G6" s="45" t="s">
        <v>376</v>
      </c>
      <c r="H6" s="21" t="s">
        <v>377</v>
      </c>
      <c r="I6" s="21" t="s">
        <v>144</v>
      </c>
      <c r="J6" s="24"/>
      <c r="K6" s="24"/>
      <c r="L6" s="21" t="s">
        <v>377</v>
      </c>
      <c r="M6" s="21" t="s">
        <v>144</v>
      </c>
      <c r="N6" s="24"/>
      <c r="O6" s="24"/>
      <c r="P6" s="24"/>
    </row>
    <row r="7" spans="1:16" s="180" customFormat="1" ht="15.75" customHeight="1">
      <c r="A7" s="56"/>
      <c r="B7" s="182"/>
      <c r="C7" s="174"/>
      <c r="D7" s="53"/>
      <c r="E7" s="28"/>
      <c r="F7" s="27"/>
      <c r="G7" s="175"/>
      <c r="H7" s="28"/>
      <c r="I7" s="179"/>
      <c r="J7" s="28"/>
      <c r="K7" s="53"/>
      <c r="L7" s="28"/>
      <c r="M7" s="179"/>
      <c r="N7" s="28"/>
      <c r="O7" s="35"/>
      <c r="P7" s="56"/>
    </row>
    <row r="8" spans="1:16" ht="15.75" customHeight="1">
      <c r="A8" s="56"/>
      <c r="B8" s="182"/>
      <c r="C8" s="35"/>
      <c r="D8" s="53"/>
      <c r="E8" s="28"/>
      <c r="F8" s="27"/>
      <c r="G8" s="176"/>
      <c r="H8" s="28"/>
      <c r="I8" s="179"/>
      <c r="J8" s="28"/>
      <c r="K8" s="53"/>
      <c r="L8" s="28"/>
      <c r="M8" s="179"/>
      <c r="N8" s="28"/>
      <c r="O8" s="35"/>
      <c r="P8" s="35"/>
    </row>
    <row r="9" spans="1:16" ht="15.75" customHeight="1">
      <c r="A9" s="56"/>
      <c r="B9" s="182"/>
      <c r="C9" s="35"/>
      <c r="D9" s="53"/>
      <c r="E9" s="28"/>
      <c r="F9" s="27"/>
      <c r="G9" s="176"/>
      <c r="H9" s="28"/>
      <c r="I9" s="179"/>
      <c r="J9" s="28"/>
      <c r="K9" s="53"/>
      <c r="L9" s="28"/>
      <c r="M9" s="179"/>
      <c r="N9" s="28"/>
      <c r="O9" s="35"/>
      <c r="P9" s="35"/>
    </row>
    <row r="10" spans="1:16" ht="15.75" customHeight="1">
      <c r="A10" s="56"/>
      <c r="B10" s="182"/>
      <c r="C10" s="35"/>
      <c r="D10" s="53"/>
      <c r="E10" s="28"/>
      <c r="F10" s="27"/>
      <c r="G10" s="176"/>
      <c r="H10" s="28"/>
      <c r="I10" s="179"/>
      <c r="J10" s="28"/>
      <c r="K10" s="53"/>
      <c r="L10" s="28"/>
      <c r="M10" s="179"/>
      <c r="N10" s="28"/>
      <c r="O10" s="35"/>
      <c r="P10" s="35"/>
    </row>
    <row r="11" spans="1:16" ht="15.75" customHeight="1">
      <c r="A11" s="56"/>
      <c r="B11" s="182"/>
      <c r="C11" s="35"/>
      <c r="D11" s="53"/>
      <c r="E11" s="28"/>
      <c r="F11" s="27"/>
      <c r="G11" s="176"/>
      <c r="H11" s="28"/>
      <c r="I11" s="179"/>
      <c r="J11" s="28"/>
      <c r="K11" s="53"/>
      <c r="L11" s="28"/>
      <c r="M11" s="179"/>
      <c r="N11" s="28"/>
      <c r="O11" s="35"/>
      <c r="P11" s="35"/>
    </row>
    <row r="12" spans="1:16" ht="15.75" customHeight="1">
      <c r="A12" s="56"/>
      <c r="B12" s="182"/>
      <c r="C12" s="35"/>
      <c r="D12" s="53"/>
      <c r="E12" s="28"/>
      <c r="F12" s="27"/>
      <c r="G12" s="176"/>
      <c r="H12" s="28"/>
      <c r="I12" s="179"/>
      <c r="J12" s="28"/>
      <c r="K12" s="53"/>
      <c r="L12" s="28"/>
      <c r="M12" s="179"/>
      <c r="N12" s="28"/>
      <c r="O12" s="35"/>
      <c r="P12" s="35"/>
    </row>
    <row r="13" spans="1:16" ht="15.75" customHeight="1">
      <c r="A13" s="24"/>
      <c r="B13" s="25"/>
      <c r="C13" s="35"/>
      <c r="D13" s="53"/>
      <c r="E13" s="28">
        <f aca="true" t="shared" si="0" ref="E13:E25">IF(D13=0,"",F13/D13)</f>
      </c>
      <c r="F13" s="27"/>
      <c r="G13" s="176"/>
      <c r="H13" s="28">
        <f aca="true" t="shared" si="1" ref="H13:H25">IF(G13=0,"",I13/G13)</f>
      </c>
      <c r="I13" s="177"/>
      <c r="J13" s="28"/>
      <c r="K13" s="53"/>
      <c r="L13" s="28"/>
      <c r="M13" s="28"/>
      <c r="N13" s="28">
        <f aca="true" t="shared" si="2" ref="N13:N25">IF(J13=0,"",(M13-J13)/J13*100)</f>
      </c>
      <c r="O13" s="35"/>
      <c r="P13" s="35"/>
    </row>
    <row r="14" spans="1:16" ht="15.75" customHeight="1">
      <c r="A14" s="24"/>
      <c r="B14" s="41"/>
      <c r="C14" s="35"/>
      <c r="D14" s="53"/>
      <c r="E14" s="28">
        <f t="shared" si="0"/>
      </c>
      <c r="F14" s="27"/>
      <c r="G14" s="176"/>
      <c r="H14" s="28">
        <f t="shared" si="1"/>
      </c>
      <c r="I14" s="177"/>
      <c r="J14" s="28"/>
      <c r="K14" s="53"/>
      <c r="L14" s="28"/>
      <c r="M14" s="28"/>
      <c r="N14" s="28">
        <f t="shared" si="2"/>
      </c>
      <c r="O14" s="35"/>
      <c r="P14" s="35"/>
    </row>
    <row r="15" spans="1:16" ht="15.75" customHeight="1">
      <c r="A15" s="24"/>
      <c r="B15" s="41"/>
      <c r="C15" s="35"/>
      <c r="D15" s="53"/>
      <c r="E15" s="28">
        <f t="shared" si="0"/>
      </c>
      <c r="F15" s="27"/>
      <c r="G15" s="176"/>
      <c r="H15" s="28">
        <f t="shared" si="1"/>
      </c>
      <c r="I15" s="177"/>
      <c r="J15" s="28"/>
      <c r="K15" s="53"/>
      <c r="L15" s="28"/>
      <c r="M15" s="28"/>
      <c r="N15" s="28">
        <f t="shared" si="2"/>
      </c>
      <c r="O15" s="35"/>
      <c r="P15" s="35"/>
    </row>
    <row r="16" spans="1:16" ht="15.75" customHeight="1">
      <c r="A16" s="24"/>
      <c r="B16" s="25"/>
      <c r="C16" s="35"/>
      <c r="D16" s="53"/>
      <c r="E16" s="28">
        <f t="shared" si="0"/>
      </c>
      <c r="F16" s="27"/>
      <c r="G16" s="176"/>
      <c r="H16" s="28">
        <f t="shared" si="1"/>
      </c>
      <c r="I16" s="177"/>
      <c r="J16" s="28"/>
      <c r="K16" s="53"/>
      <c r="L16" s="28"/>
      <c r="M16" s="28"/>
      <c r="N16" s="28">
        <f t="shared" si="2"/>
      </c>
      <c r="O16" s="35"/>
      <c r="P16" s="35"/>
    </row>
    <row r="17" spans="1:16" ht="15.75" customHeight="1">
      <c r="A17" s="24"/>
      <c r="B17" s="25"/>
      <c r="C17" s="35"/>
      <c r="D17" s="53"/>
      <c r="E17" s="28">
        <f t="shared" si="0"/>
      </c>
      <c r="F17" s="27"/>
      <c r="G17" s="176"/>
      <c r="H17" s="28">
        <f t="shared" si="1"/>
      </c>
      <c r="I17" s="177"/>
      <c r="J17" s="28"/>
      <c r="K17" s="53"/>
      <c r="L17" s="28"/>
      <c r="M17" s="28"/>
      <c r="N17" s="28">
        <f t="shared" si="2"/>
      </c>
      <c r="O17" s="35"/>
      <c r="P17" s="35"/>
    </row>
    <row r="18" spans="1:16" ht="15.75" customHeight="1">
      <c r="A18" s="24"/>
      <c r="B18" s="25"/>
      <c r="C18" s="35"/>
      <c r="D18" s="53"/>
      <c r="E18" s="28">
        <f t="shared" si="0"/>
      </c>
      <c r="F18" s="27"/>
      <c r="G18" s="176"/>
      <c r="H18" s="28">
        <f t="shared" si="1"/>
      </c>
      <c r="I18" s="177"/>
      <c r="J18" s="28"/>
      <c r="K18" s="53"/>
      <c r="L18" s="28"/>
      <c r="M18" s="28"/>
      <c r="N18" s="28">
        <f t="shared" si="2"/>
      </c>
      <c r="O18" s="35"/>
      <c r="P18" s="35"/>
    </row>
    <row r="19" spans="1:16" ht="15.75" customHeight="1">
      <c r="A19" s="24"/>
      <c r="B19" s="25"/>
      <c r="C19" s="35"/>
      <c r="D19" s="53"/>
      <c r="E19" s="28">
        <f t="shared" si="0"/>
      </c>
      <c r="F19" s="27"/>
      <c r="G19" s="176"/>
      <c r="H19" s="28">
        <f t="shared" si="1"/>
      </c>
      <c r="I19" s="177"/>
      <c r="J19" s="28"/>
      <c r="K19" s="53"/>
      <c r="L19" s="28"/>
      <c r="M19" s="28"/>
      <c r="N19" s="28">
        <f t="shared" si="2"/>
      </c>
      <c r="O19" s="35"/>
      <c r="P19" s="35"/>
    </row>
    <row r="20" spans="1:16" ht="15.75" customHeight="1">
      <c r="A20" s="24"/>
      <c r="B20" s="25"/>
      <c r="C20" s="35"/>
      <c r="D20" s="53"/>
      <c r="E20" s="28">
        <f t="shared" si="0"/>
      </c>
      <c r="F20" s="27"/>
      <c r="G20" s="176"/>
      <c r="H20" s="28">
        <f t="shared" si="1"/>
      </c>
      <c r="I20" s="177"/>
      <c r="J20" s="28"/>
      <c r="K20" s="53"/>
      <c r="L20" s="28"/>
      <c r="M20" s="28"/>
      <c r="N20" s="28">
        <f t="shared" si="2"/>
      </c>
      <c r="O20" s="35"/>
      <c r="P20" s="35"/>
    </row>
    <row r="21" spans="1:16" ht="15.75" customHeight="1">
      <c r="A21" s="24"/>
      <c r="B21" s="25"/>
      <c r="C21" s="35"/>
      <c r="D21" s="53"/>
      <c r="E21" s="28">
        <f t="shared" si="0"/>
      </c>
      <c r="F21" s="27"/>
      <c r="G21" s="176"/>
      <c r="H21" s="28">
        <f t="shared" si="1"/>
      </c>
      <c r="I21" s="177"/>
      <c r="J21" s="28"/>
      <c r="K21" s="53"/>
      <c r="L21" s="28"/>
      <c r="M21" s="28"/>
      <c r="N21" s="28">
        <f t="shared" si="2"/>
      </c>
      <c r="O21" s="35"/>
      <c r="P21" s="35"/>
    </row>
    <row r="22" spans="1:16" ht="15.75" customHeight="1">
      <c r="A22" s="24"/>
      <c r="B22" s="41"/>
      <c r="C22" s="35"/>
      <c r="D22" s="53"/>
      <c r="E22" s="28">
        <f t="shared" si="0"/>
      </c>
      <c r="F22" s="27"/>
      <c r="G22" s="176"/>
      <c r="H22" s="28">
        <f t="shared" si="1"/>
      </c>
      <c r="I22" s="177"/>
      <c r="J22" s="28"/>
      <c r="K22" s="53"/>
      <c r="L22" s="28"/>
      <c r="M22" s="28"/>
      <c r="N22" s="28">
        <f t="shared" si="2"/>
      </c>
      <c r="O22" s="35"/>
      <c r="P22" s="35"/>
    </row>
    <row r="23" spans="1:16" ht="15.75" customHeight="1">
      <c r="A23" s="24"/>
      <c r="B23" s="41"/>
      <c r="C23" s="35"/>
      <c r="D23" s="53"/>
      <c r="E23" s="28">
        <f t="shared" si="0"/>
      </c>
      <c r="F23" s="27"/>
      <c r="G23" s="176"/>
      <c r="H23" s="28">
        <f t="shared" si="1"/>
      </c>
      <c r="I23" s="177"/>
      <c r="J23" s="28"/>
      <c r="K23" s="53"/>
      <c r="L23" s="28"/>
      <c r="M23" s="28"/>
      <c r="N23" s="28">
        <f t="shared" si="2"/>
      </c>
      <c r="O23" s="35"/>
      <c r="P23" s="35"/>
    </row>
    <row r="24" spans="1:16" ht="15.75" customHeight="1">
      <c r="A24" s="24"/>
      <c r="B24" s="25"/>
      <c r="C24" s="35"/>
      <c r="D24" s="53"/>
      <c r="E24" s="28">
        <f t="shared" si="0"/>
      </c>
      <c r="F24" s="27"/>
      <c r="G24" s="176"/>
      <c r="H24" s="28">
        <f t="shared" si="1"/>
      </c>
      <c r="I24" s="177"/>
      <c r="J24" s="28"/>
      <c r="K24" s="53"/>
      <c r="L24" s="28"/>
      <c r="M24" s="28"/>
      <c r="N24" s="28">
        <f t="shared" si="2"/>
      </c>
      <c r="O24" s="35"/>
      <c r="P24" s="35"/>
    </row>
    <row r="25" spans="1:16" ht="15.75" customHeight="1">
      <c r="A25" s="24"/>
      <c r="B25" s="25"/>
      <c r="C25" s="35"/>
      <c r="D25" s="53"/>
      <c r="E25" s="28">
        <f t="shared" si="0"/>
      </c>
      <c r="F25" s="27"/>
      <c r="G25" s="176"/>
      <c r="H25" s="28">
        <f t="shared" si="1"/>
      </c>
      <c r="I25" s="177"/>
      <c r="J25" s="28"/>
      <c r="K25" s="53"/>
      <c r="L25" s="28"/>
      <c r="M25" s="28"/>
      <c r="N25" s="28">
        <f t="shared" si="2"/>
      </c>
      <c r="O25" s="35"/>
      <c r="P25" s="35"/>
    </row>
    <row r="26" spans="1:16" ht="15.75" customHeight="1">
      <c r="A26" s="24"/>
      <c r="B26" s="25"/>
      <c r="C26" s="35"/>
      <c r="D26" s="53"/>
      <c r="E26" s="28"/>
      <c r="F26" s="27"/>
      <c r="G26" s="176"/>
      <c r="H26" s="177"/>
      <c r="I26" s="177"/>
      <c r="J26" s="28"/>
      <c r="K26" s="53"/>
      <c r="L26" s="28"/>
      <c r="M26" s="28"/>
      <c r="N26" s="28"/>
      <c r="O26" s="35"/>
      <c r="P26" s="35"/>
    </row>
    <row r="27" spans="1:16" ht="15.75" customHeight="1">
      <c r="A27" s="30" t="s">
        <v>335</v>
      </c>
      <c r="B27" s="45"/>
      <c r="C27" s="35"/>
      <c r="D27" s="53"/>
      <c r="E27" s="28"/>
      <c r="F27" s="27">
        <f>SUM(F7:F26)</f>
        <v>0</v>
      </c>
      <c r="G27" s="88"/>
      <c r="H27" s="28"/>
      <c r="I27" s="28">
        <f>SUM(I7:I26)</f>
        <v>0</v>
      </c>
      <c r="J27" s="28">
        <f>SUM(J7:J26)</f>
        <v>0</v>
      </c>
      <c r="K27" s="53"/>
      <c r="L27" s="28"/>
      <c r="M27" s="28">
        <f>SUM(M7:M26)</f>
        <v>0</v>
      </c>
      <c r="N27" s="28">
        <f>IF(I27=0,"",(M27-I27)/I27*100)</f>
      </c>
      <c r="O27" s="35"/>
      <c r="P27" s="35"/>
    </row>
    <row r="28" spans="1:10" ht="15.75" customHeight="1">
      <c r="A28" s="32" t="str">
        <f>'填表说明'!B12</f>
        <v>资产占有单位填表人：</v>
      </c>
      <c r="H28" s="20"/>
      <c r="I28" s="20"/>
      <c r="J28" s="20" t="str">
        <f>'填表说明'!B8</f>
        <v>评估人员：</v>
      </c>
    </row>
    <row r="29" ht="15.75" customHeight="1">
      <c r="A29" s="13" t="str">
        <f>'填表说明'!B16</f>
        <v>填表日期：2017年01月10日</v>
      </c>
    </row>
    <row r="30" spans="2:3" ht="15.75" customHeight="1">
      <c r="B30" s="34" t="s">
        <v>380</v>
      </c>
      <c r="C30" s="13" t="s">
        <v>381</v>
      </c>
    </row>
    <row r="31" ht="15.75" customHeight="1">
      <c r="C31" s="13" t="s">
        <v>382</v>
      </c>
    </row>
  </sheetData>
  <sheetProtection/>
  <mergeCells count="14">
    <mergeCell ref="A2:O2"/>
    <mergeCell ref="A3:O3"/>
    <mergeCell ref="D5:F5"/>
    <mergeCell ref="G5:I5"/>
    <mergeCell ref="L5:M5"/>
    <mergeCell ref="A27:B27"/>
    <mergeCell ref="A5:A6"/>
    <mergeCell ref="B5:B6"/>
    <mergeCell ref="C5:C6"/>
    <mergeCell ref="J5:J6"/>
    <mergeCell ref="K5:K6"/>
    <mergeCell ref="N5:N6"/>
    <mergeCell ref="O5:O6"/>
    <mergeCell ref="P5:P6"/>
  </mergeCells>
  <hyperlinks>
    <hyperlink ref="A1" location="索引目录!E19" display="返回索引页"/>
    <hyperlink ref="B1" location="存货汇总!B7" display="返回"/>
  </hyperlinks>
  <printOptions horizontalCentered="1"/>
  <pageMargins left="0.35" right="0.35" top="0.79" bottom="0.79" header="1.06" footer="0.51"/>
  <pageSetup fitToHeight="0" fitToWidth="1" horizontalDpi="300" verticalDpi="300" orientation="landscape" paperSize="9"/>
  <headerFooter alignWithMargins="0">
    <oddHeader>&amp;R&amp;"宋体,常规"&amp;10表&amp;"Times New Roman,常规"3-9-2
&amp;"宋体,常规"共&amp;"Times New Roman,常规"&amp;N&amp;"宋体,常规"页第&amp;"Times New Roman,常规"&amp;P&amp;"宋体,常规"页</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P31"/>
  <sheetViews>
    <sheetView workbookViewId="0" topLeftCell="A1">
      <selection activeCell="A5" sqref="A5:A6"/>
    </sheetView>
  </sheetViews>
  <sheetFormatPr defaultColWidth="8.75390625" defaultRowHeight="15.75" customHeight="1" outlineLevelCol="1"/>
  <cols>
    <col min="1" max="1" width="4.875" style="13" customWidth="1"/>
    <col min="2" max="2" width="13.125" style="13" bestFit="1" customWidth="1"/>
    <col min="3" max="3" width="11.125" style="13" customWidth="1"/>
    <col min="4" max="4" width="6.875" style="13" customWidth="1" outlineLevel="1"/>
    <col min="5" max="5" width="8.125" style="13" customWidth="1" outlineLevel="1"/>
    <col min="6" max="6" width="13.25390625" style="13" customWidth="1" outlineLevel="1"/>
    <col min="7" max="7" width="10.625" style="13" customWidth="1"/>
    <col min="8" max="8" width="8.625" style="181" customWidth="1"/>
    <col min="9" max="9" width="11.375" style="13" bestFit="1" customWidth="1"/>
    <col min="10" max="10" width="13.375" style="13" customWidth="1"/>
    <col min="11" max="11" width="8.875" style="13" customWidth="1"/>
    <col min="12" max="12" width="7.375" style="13" customWidth="1"/>
    <col min="13" max="13" width="12.75390625" style="13" customWidth="1"/>
    <col min="14" max="14" width="7.75390625" style="13" customWidth="1"/>
    <col min="15" max="15" width="11.875" style="13" customWidth="1"/>
    <col min="16" max="32" width="9.00390625" style="13" bestFit="1" customWidth="1"/>
    <col min="33" max="16384" width="8.75390625" style="13" customWidth="1"/>
  </cols>
  <sheetData>
    <row r="1" spans="1:15" ht="14.25">
      <c r="A1" s="14" t="s">
        <v>98</v>
      </c>
      <c r="B1" s="15" t="s">
        <v>223</v>
      </c>
      <c r="C1" s="16"/>
      <c r="D1" s="16"/>
      <c r="E1" s="16"/>
      <c r="F1" s="16"/>
      <c r="G1" s="16"/>
      <c r="H1" s="16"/>
      <c r="I1" s="16"/>
      <c r="J1" s="16"/>
      <c r="K1" s="16"/>
      <c r="L1" s="16"/>
      <c r="M1" s="16"/>
      <c r="N1" s="16"/>
      <c r="O1" s="16"/>
    </row>
    <row r="2" spans="1:15" s="11" customFormat="1" ht="30" customHeight="1">
      <c r="A2" s="17" t="s">
        <v>383</v>
      </c>
      <c r="B2" s="18"/>
      <c r="C2" s="18"/>
      <c r="D2" s="18"/>
      <c r="E2" s="18"/>
      <c r="F2" s="18"/>
      <c r="G2" s="18"/>
      <c r="H2" s="18"/>
      <c r="I2" s="18"/>
      <c r="J2" s="18"/>
      <c r="K2" s="18"/>
      <c r="L2" s="18"/>
      <c r="M2" s="18"/>
      <c r="N2" s="18"/>
      <c r="O2" s="18"/>
    </row>
    <row r="3" spans="1:15" ht="13.5" customHeight="1">
      <c r="A3" s="19" t="str">
        <f>'填表说明'!B9</f>
        <v>评估基准日：2016年12月31日</v>
      </c>
      <c r="B3" s="19"/>
      <c r="C3" s="19"/>
      <c r="D3" s="19"/>
      <c r="E3" s="19"/>
      <c r="F3" s="19"/>
      <c r="G3" s="19"/>
      <c r="H3" s="33"/>
      <c r="I3" s="33"/>
      <c r="J3" s="33"/>
      <c r="K3" s="33"/>
      <c r="L3" s="33"/>
      <c r="M3" s="33"/>
      <c r="N3" s="33"/>
      <c r="O3" s="33"/>
    </row>
    <row r="4" spans="1:15" ht="15.75" customHeight="1">
      <c r="A4" s="20" t="str">
        <f>'填表说明'!B11</f>
        <v>资产占有单位名称：黑龙江斯达特兽药有限公司</v>
      </c>
      <c r="O4" s="34" t="s">
        <v>100</v>
      </c>
    </row>
    <row r="5" spans="1:16" s="12" customFormat="1" ht="15.75" customHeight="1">
      <c r="A5" s="21" t="s">
        <v>173</v>
      </c>
      <c r="B5" s="21" t="s">
        <v>373</v>
      </c>
      <c r="C5" s="90" t="s">
        <v>374</v>
      </c>
      <c r="D5" s="21" t="s">
        <v>205</v>
      </c>
      <c r="E5" s="24"/>
      <c r="F5" s="43"/>
      <c r="G5" s="44" t="s">
        <v>206</v>
      </c>
      <c r="H5" s="44"/>
      <c r="I5" s="49"/>
      <c r="J5" s="21" t="s">
        <v>207</v>
      </c>
      <c r="K5" s="21" t="s">
        <v>375</v>
      </c>
      <c r="L5" s="21" t="s">
        <v>208</v>
      </c>
      <c r="M5" s="24"/>
      <c r="N5" s="21" t="s">
        <v>228</v>
      </c>
      <c r="O5" s="21" t="s">
        <v>176</v>
      </c>
      <c r="P5" s="21" t="s">
        <v>379</v>
      </c>
    </row>
    <row r="6" spans="1:16" s="12" customFormat="1" ht="15.75" customHeight="1">
      <c r="A6" s="24"/>
      <c r="B6" s="24"/>
      <c r="C6" s="91"/>
      <c r="D6" s="21" t="s">
        <v>376</v>
      </c>
      <c r="E6" s="21" t="s">
        <v>377</v>
      </c>
      <c r="F6" s="22" t="s">
        <v>144</v>
      </c>
      <c r="G6" s="45" t="s">
        <v>376</v>
      </c>
      <c r="H6" s="21" t="s">
        <v>377</v>
      </c>
      <c r="I6" s="21" t="s">
        <v>144</v>
      </c>
      <c r="J6" s="24"/>
      <c r="K6" s="24"/>
      <c r="L6" s="21" t="s">
        <v>377</v>
      </c>
      <c r="M6" s="21" t="s">
        <v>144</v>
      </c>
      <c r="N6" s="24"/>
      <c r="O6" s="24"/>
      <c r="P6" s="24"/>
    </row>
    <row r="7" spans="1:16" s="180" customFormat="1" ht="15.75" customHeight="1">
      <c r="A7" s="56"/>
      <c r="B7" s="80"/>
      <c r="C7" s="174"/>
      <c r="D7" s="53"/>
      <c r="E7" s="28">
        <f>IF(D7=0,"",F7/D7)</f>
      </c>
      <c r="F7" s="27"/>
      <c r="G7" s="175"/>
      <c r="H7" s="28">
        <f>IF(G7=0,"",I7/G7)</f>
      </c>
      <c r="I7" s="179"/>
      <c r="J7" s="28"/>
      <c r="K7" s="53"/>
      <c r="L7" s="28"/>
      <c r="M7" s="28"/>
      <c r="N7" s="28">
        <f>IF(J7=0,"",(M7-J7)/J7*100)</f>
      </c>
      <c r="O7" s="35"/>
      <c r="P7" s="56"/>
    </row>
    <row r="8" spans="1:16" ht="15.75" customHeight="1">
      <c r="A8" s="24"/>
      <c r="B8" s="41"/>
      <c r="C8" s="35"/>
      <c r="D8" s="53"/>
      <c r="E8" s="28">
        <f aca="true" t="shared" si="0" ref="E8:E25">IF(D8=0,"",F8/D8)</f>
      </c>
      <c r="F8" s="27"/>
      <c r="G8" s="176"/>
      <c r="H8" s="28">
        <f aca="true" t="shared" si="1" ref="H8:H25">IF(G8=0,"",I8/G8)</f>
      </c>
      <c r="I8" s="177"/>
      <c r="J8" s="28"/>
      <c r="K8" s="53"/>
      <c r="L8" s="28"/>
      <c r="M8" s="28"/>
      <c r="N8" s="28">
        <f aca="true" t="shared" si="2" ref="N8:N25">IF(J8=0,"",(M8-J8)/J8*100)</f>
      </c>
      <c r="O8" s="35"/>
      <c r="P8" s="35"/>
    </row>
    <row r="9" spans="1:16" ht="15.75" customHeight="1">
      <c r="A9" s="24"/>
      <c r="B9" s="25"/>
      <c r="C9" s="35"/>
      <c r="D9" s="53"/>
      <c r="E9" s="28">
        <f t="shared" si="0"/>
      </c>
      <c r="F9" s="27"/>
      <c r="G9" s="176"/>
      <c r="H9" s="28">
        <f t="shared" si="1"/>
      </c>
      <c r="I9" s="177"/>
      <c r="J9" s="28"/>
      <c r="K9" s="53"/>
      <c r="L9" s="28"/>
      <c r="M9" s="28"/>
      <c r="N9" s="28">
        <f t="shared" si="2"/>
      </c>
      <c r="O9" s="35"/>
      <c r="P9" s="35"/>
    </row>
    <row r="10" spans="1:16" ht="15.75" customHeight="1">
      <c r="A10" s="24"/>
      <c r="B10" s="25"/>
      <c r="C10" s="35"/>
      <c r="D10" s="53"/>
      <c r="E10" s="28">
        <f t="shared" si="0"/>
      </c>
      <c r="F10" s="27"/>
      <c r="G10" s="176"/>
      <c r="H10" s="28">
        <f t="shared" si="1"/>
      </c>
      <c r="I10" s="177"/>
      <c r="J10" s="28"/>
      <c r="K10" s="53"/>
      <c r="L10" s="28"/>
      <c r="M10" s="28"/>
      <c r="N10" s="28">
        <f t="shared" si="2"/>
      </c>
      <c r="O10" s="35"/>
      <c r="P10" s="35"/>
    </row>
    <row r="11" spans="1:16" ht="15.75" customHeight="1">
      <c r="A11" s="24"/>
      <c r="B11" s="25"/>
      <c r="C11" s="35"/>
      <c r="D11" s="53"/>
      <c r="E11" s="28">
        <f t="shared" si="0"/>
      </c>
      <c r="F11" s="27"/>
      <c r="G11" s="176"/>
      <c r="H11" s="28">
        <f t="shared" si="1"/>
      </c>
      <c r="I11" s="177"/>
      <c r="J11" s="28"/>
      <c r="K11" s="53"/>
      <c r="L11" s="28"/>
      <c r="M11" s="28"/>
      <c r="N11" s="28">
        <f t="shared" si="2"/>
      </c>
      <c r="O11" s="35"/>
      <c r="P11" s="35"/>
    </row>
    <row r="12" spans="1:16" ht="15.75" customHeight="1">
      <c r="A12" s="24"/>
      <c r="B12" s="25"/>
      <c r="C12" s="35"/>
      <c r="D12" s="53"/>
      <c r="E12" s="28">
        <f t="shared" si="0"/>
      </c>
      <c r="F12" s="27"/>
      <c r="G12" s="176"/>
      <c r="H12" s="28">
        <f t="shared" si="1"/>
      </c>
      <c r="I12" s="177"/>
      <c r="J12" s="28"/>
      <c r="K12" s="53"/>
      <c r="L12" s="28"/>
      <c r="M12" s="28"/>
      <c r="N12" s="28">
        <f t="shared" si="2"/>
      </c>
      <c r="O12" s="35"/>
      <c r="P12" s="35"/>
    </row>
    <row r="13" spans="1:16" ht="15.75" customHeight="1">
      <c r="A13" s="24"/>
      <c r="B13" s="25"/>
      <c r="C13" s="35"/>
      <c r="D13" s="53"/>
      <c r="E13" s="28">
        <f t="shared" si="0"/>
      </c>
      <c r="F13" s="27"/>
      <c r="G13" s="176"/>
      <c r="H13" s="28">
        <f t="shared" si="1"/>
      </c>
      <c r="I13" s="177"/>
      <c r="J13" s="28"/>
      <c r="K13" s="53"/>
      <c r="L13" s="28"/>
      <c r="M13" s="28"/>
      <c r="N13" s="28">
        <f t="shared" si="2"/>
      </c>
      <c r="O13" s="35"/>
      <c r="P13" s="35"/>
    </row>
    <row r="14" spans="1:16" ht="15.75" customHeight="1">
      <c r="A14" s="24"/>
      <c r="B14" s="41"/>
      <c r="C14" s="35"/>
      <c r="D14" s="53"/>
      <c r="E14" s="28">
        <f t="shared" si="0"/>
      </c>
      <c r="F14" s="27"/>
      <c r="G14" s="176"/>
      <c r="H14" s="28">
        <f t="shared" si="1"/>
      </c>
      <c r="I14" s="177"/>
      <c r="J14" s="28"/>
      <c r="K14" s="53"/>
      <c r="L14" s="28"/>
      <c r="M14" s="28"/>
      <c r="N14" s="28">
        <f t="shared" si="2"/>
      </c>
      <c r="O14" s="35"/>
      <c r="P14" s="35"/>
    </row>
    <row r="15" spans="1:16" ht="15.75" customHeight="1">
      <c r="A15" s="24"/>
      <c r="B15" s="41"/>
      <c r="C15" s="35"/>
      <c r="D15" s="53"/>
      <c r="E15" s="28">
        <f t="shared" si="0"/>
      </c>
      <c r="F15" s="27"/>
      <c r="G15" s="176"/>
      <c r="H15" s="28">
        <f t="shared" si="1"/>
      </c>
      <c r="I15" s="177"/>
      <c r="J15" s="28"/>
      <c r="K15" s="53"/>
      <c r="L15" s="28"/>
      <c r="M15" s="28"/>
      <c r="N15" s="28">
        <f t="shared" si="2"/>
      </c>
      <c r="O15" s="35"/>
      <c r="P15" s="35"/>
    </row>
    <row r="16" spans="1:16" ht="15.75" customHeight="1">
      <c r="A16" s="24"/>
      <c r="B16" s="25"/>
      <c r="C16" s="35"/>
      <c r="D16" s="53"/>
      <c r="E16" s="28">
        <f t="shared" si="0"/>
      </c>
      <c r="F16" s="27"/>
      <c r="G16" s="176"/>
      <c r="H16" s="28">
        <f t="shared" si="1"/>
      </c>
      <c r="I16" s="177"/>
      <c r="J16" s="28"/>
      <c r="K16" s="53"/>
      <c r="L16" s="28"/>
      <c r="M16" s="28"/>
      <c r="N16" s="28">
        <f t="shared" si="2"/>
      </c>
      <c r="O16" s="35"/>
      <c r="P16" s="35"/>
    </row>
    <row r="17" spans="1:16" ht="15.75" customHeight="1">
      <c r="A17" s="24"/>
      <c r="B17" s="25"/>
      <c r="C17" s="35"/>
      <c r="D17" s="53"/>
      <c r="E17" s="28">
        <f t="shared" si="0"/>
      </c>
      <c r="F17" s="27"/>
      <c r="G17" s="176"/>
      <c r="H17" s="28">
        <f t="shared" si="1"/>
      </c>
      <c r="I17" s="177"/>
      <c r="J17" s="28"/>
      <c r="K17" s="53"/>
      <c r="L17" s="28"/>
      <c r="M17" s="28"/>
      <c r="N17" s="28">
        <f t="shared" si="2"/>
      </c>
      <c r="O17" s="35"/>
      <c r="P17" s="35"/>
    </row>
    <row r="18" spans="1:16" ht="15.75" customHeight="1">
      <c r="A18" s="24"/>
      <c r="B18" s="25"/>
      <c r="C18" s="35"/>
      <c r="D18" s="53"/>
      <c r="E18" s="28">
        <f t="shared" si="0"/>
      </c>
      <c r="F18" s="27"/>
      <c r="G18" s="176"/>
      <c r="H18" s="28">
        <f t="shared" si="1"/>
      </c>
      <c r="I18" s="177"/>
      <c r="J18" s="28"/>
      <c r="K18" s="53"/>
      <c r="L18" s="28"/>
      <c r="M18" s="28"/>
      <c r="N18" s="28">
        <f t="shared" si="2"/>
      </c>
      <c r="O18" s="35"/>
      <c r="P18" s="35"/>
    </row>
    <row r="19" spans="1:16" ht="15.75" customHeight="1">
      <c r="A19" s="24"/>
      <c r="B19" s="25"/>
      <c r="C19" s="35"/>
      <c r="D19" s="53"/>
      <c r="E19" s="28">
        <f t="shared" si="0"/>
      </c>
      <c r="F19" s="27"/>
      <c r="G19" s="176"/>
      <c r="H19" s="28">
        <f t="shared" si="1"/>
      </c>
      <c r="I19" s="177"/>
      <c r="J19" s="28"/>
      <c r="K19" s="53"/>
      <c r="L19" s="28"/>
      <c r="M19" s="28"/>
      <c r="N19" s="28">
        <f t="shared" si="2"/>
      </c>
      <c r="O19" s="35"/>
      <c r="P19" s="35"/>
    </row>
    <row r="20" spans="1:16" ht="15.75" customHeight="1">
      <c r="A20" s="24"/>
      <c r="B20" s="25"/>
      <c r="C20" s="35"/>
      <c r="D20" s="53"/>
      <c r="E20" s="28">
        <f t="shared" si="0"/>
      </c>
      <c r="F20" s="27"/>
      <c r="G20" s="176"/>
      <c r="H20" s="28">
        <f t="shared" si="1"/>
      </c>
      <c r="I20" s="177"/>
      <c r="J20" s="28"/>
      <c r="K20" s="53"/>
      <c r="L20" s="28"/>
      <c r="M20" s="28"/>
      <c r="N20" s="28">
        <f t="shared" si="2"/>
      </c>
      <c r="O20" s="35"/>
      <c r="P20" s="35"/>
    </row>
    <row r="21" spans="1:16" ht="15.75" customHeight="1">
      <c r="A21" s="24"/>
      <c r="B21" s="25"/>
      <c r="C21" s="35"/>
      <c r="D21" s="53"/>
      <c r="E21" s="28">
        <f t="shared" si="0"/>
      </c>
      <c r="F21" s="27"/>
      <c r="G21" s="176"/>
      <c r="H21" s="28">
        <f t="shared" si="1"/>
      </c>
      <c r="I21" s="177"/>
      <c r="J21" s="28"/>
      <c r="K21" s="53"/>
      <c r="L21" s="28"/>
      <c r="M21" s="28"/>
      <c r="N21" s="28">
        <f t="shared" si="2"/>
      </c>
      <c r="O21" s="35"/>
      <c r="P21" s="35"/>
    </row>
    <row r="22" spans="1:16" ht="15.75" customHeight="1">
      <c r="A22" s="24"/>
      <c r="B22" s="41"/>
      <c r="C22" s="35"/>
      <c r="D22" s="53"/>
      <c r="E22" s="28">
        <f t="shared" si="0"/>
      </c>
      <c r="F22" s="27"/>
      <c r="G22" s="176"/>
      <c r="H22" s="28">
        <f t="shared" si="1"/>
      </c>
      <c r="I22" s="177"/>
      <c r="J22" s="28"/>
      <c r="K22" s="53"/>
      <c r="L22" s="28"/>
      <c r="M22" s="28"/>
      <c r="N22" s="28">
        <f t="shared" si="2"/>
      </c>
      <c r="O22" s="35"/>
      <c r="P22" s="35"/>
    </row>
    <row r="23" spans="1:16" ht="15.75" customHeight="1">
      <c r="A23" s="24"/>
      <c r="B23" s="41"/>
      <c r="C23" s="35"/>
      <c r="D23" s="53"/>
      <c r="E23" s="28">
        <f t="shared" si="0"/>
      </c>
      <c r="F23" s="27"/>
      <c r="G23" s="176"/>
      <c r="H23" s="28">
        <f t="shared" si="1"/>
      </c>
      <c r="I23" s="177"/>
      <c r="J23" s="28"/>
      <c r="K23" s="53"/>
      <c r="L23" s="28"/>
      <c r="M23" s="28"/>
      <c r="N23" s="28">
        <f t="shared" si="2"/>
      </c>
      <c r="O23" s="35"/>
      <c r="P23" s="35"/>
    </row>
    <row r="24" spans="1:16" ht="15.75" customHeight="1">
      <c r="A24" s="24"/>
      <c r="B24" s="25"/>
      <c r="C24" s="35"/>
      <c r="D24" s="53"/>
      <c r="E24" s="28">
        <f t="shared" si="0"/>
      </c>
      <c r="F24" s="27"/>
      <c r="G24" s="176"/>
      <c r="H24" s="28">
        <f t="shared" si="1"/>
      </c>
      <c r="I24" s="177"/>
      <c r="J24" s="28"/>
      <c r="K24" s="53"/>
      <c r="L24" s="28"/>
      <c r="M24" s="28"/>
      <c r="N24" s="28">
        <f t="shared" si="2"/>
      </c>
      <c r="O24" s="35"/>
      <c r="P24" s="35"/>
    </row>
    <row r="25" spans="1:16" ht="15.75" customHeight="1">
      <c r="A25" s="24"/>
      <c r="B25" s="25"/>
      <c r="C25" s="35"/>
      <c r="D25" s="53"/>
      <c r="E25" s="28">
        <f t="shared" si="0"/>
      </c>
      <c r="F25" s="27"/>
      <c r="G25" s="176"/>
      <c r="H25" s="28">
        <f t="shared" si="1"/>
      </c>
      <c r="I25" s="177"/>
      <c r="J25" s="28"/>
      <c r="K25" s="53"/>
      <c r="L25" s="28"/>
      <c r="M25" s="28"/>
      <c r="N25" s="28">
        <f t="shared" si="2"/>
      </c>
      <c r="O25" s="35"/>
      <c r="P25" s="35"/>
    </row>
    <row r="26" spans="1:16" ht="15.75" customHeight="1">
      <c r="A26" s="24"/>
      <c r="B26" s="25"/>
      <c r="C26" s="35"/>
      <c r="D26" s="53"/>
      <c r="E26" s="177"/>
      <c r="F26" s="27"/>
      <c r="G26" s="176"/>
      <c r="H26" s="177"/>
      <c r="I26" s="177"/>
      <c r="J26" s="28"/>
      <c r="K26" s="53"/>
      <c r="L26" s="28"/>
      <c r="M26" s="28"/>
      <c r="N26" s="28"/>
      <c r="O26" s="35"/>
      <c r="P26" s="35"/>
    </row>
    <row r="27" spans="1:16" ht="15.75" customHeight="1">
      <c r="A27" s="30" t="s">
        <v>335</v>
      </c>
      <c r="B27" s="45"/>
      <c r="C27" s="35"/>
      <c r="D27" s="53"/>
      <c r="E27" s="28"/>
      <c r="F27" s="27">
        <f>SUM(F7:F26)</f>
        <v>0</v>
      </c>
      <c r="G27" s="88"/>
      <c r="H27" s="28"/>
      <c r="I27" s="28">
        <f>SUM(I7:I26)</f>
        <v>0</v>
      </c>
      <c r="J27" s="28">
        <f>SUM(J7:J26)</f>
        <v>0</v>
      </c>
      <c r="K27" s="53"/>
      <c r="L27" s="28"/>
      <c r="M27" s="28">
        <f>SUM(M7:M26)</f>
        <v>0</v>
      </c>
      <c r="N27" s="28">
        <f>IF(J27=0,"",(M27-J27)/J27*100)</f>
      </c>
      <c r="O27" s="35"/>
      <c r="P27" s="35"/>
    </row>
    <row r="28" spans="1:10" ht="15.75" customHeight="1">
      <c r="A28" s="32" t="str">
        <f>'填表说明'!B12</f>
        <v>资产占有单位填表人：</v>
      </c>
      <c r="G28" s="181"/>
      <c r="H28" s="20"/>
      <c r="I28" s="20"/>
      <c r="J28" s="20" t="str">
        <f>'填表说明'!B8</f>
        <v>评估人员：</v>
      </c>
    </row>
    <row r="29" spans="1:9" ht="15.75" customHeight="1">
      <c r="A29" s="13" t="str">
        <f>'填表说明'!B16</f>
        <v>填表日期：2017年01月10日</v>
      </c>
      <c r="G29" s="181"/>
      <c r="I29" s="181"/>
    </row>
    <row r="30" spans="1:9" ht="15.75" customHeight="1">
      <c r="A30" s="12"/>
      <c r="B30" s="34" t="s">
        <v>380</v>
      </c>
      <c r="C30" s="13" t="s">
        <v>381</v>
      </c>
      <c r="G30" s="181"/>
      <c r="I30" s="181"/>
    </row>
    <row r="31" spans="1:9" ht="15.75" customHeight="1">
      <c r="A31" s="12"/>
      <c r="C31" s="13" t="s">
        <v>382</v>
      </c>
      <c r="G31" s="181"/>
      <c r="I31" s="181"/>
    </row>
  </sheetData>
  <sheetProtection/>
  <mergeCells count="14">
    <mergeCell ref="A2:O2"/>
    <mergeCell ref="A3:O3"/>
    <mergeCell ref="D5:F5"/>
    <mergeCell ref="G5:I5"/>
    <mergeCell ref="L5:M5"/>
    <mergeCell ref="A27:B27"/>
    <mergeCell ref="A5:A6"/>
    <mergeCell ref="B5:B6"/>
    <mergeCell ref="C5:C6"/>
    <mergeCell ref="J5:J6"/>
    <mergeCell ref="K5:K6"/>
    <mergeCell ref="N5:N6"/>
    <mergeCell ref="O5:O6"/>
    <mergeCell ref="P5:P6"/>
  </mergeCells>
  <hyperlinks>
    <hyperlink ref="A1" location="索引目录!E20" display="返回索引页"/>
    <hyperlink ref="B1" location="存货汇总!B8" display="返回"/>
  </hyperlinks>
  <printOptions horizontalCentered="1"/>
  <pageMargins left="0.35" right="0.35" top="0.79" bottom="0.79" header="1.05" footer="0.51"/>
  <pageSetup fitToHeight="0" fitToWidth="1" horizontalDpi="300" verticalDpi="300" orientation="landscape" paperSize="9" scale="87"/>
  <headerFooter alignWithMargins="0">
    <oddHeader>&amp;R&amp;"宋体,常规"&amp;10表&amp;"Times New Roman,常规"3-9-3
&amp;"宋体,常规"共&amp;"Times New Roman,常规"&amp;N&amp;"宋体,常规"页第&amp;"Times New Roman,常规"&amp;P&amp;"宋体,常规"页</oddHeader>
  </headerFooter>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P29"/>
  <sheetViews>
    <sheetView workbookViewId="0" topLeftCell="A4">
      <selection activeCell="A5" sqref="A5:A6"/>
    </sheetView>
  </sheetViews>
  <sheetFormatPr defaultColWidth="8.75390625" defaultRowHeight="15.75" customHeight="1" outlineLevelCol="1"/>
  <cols>
    <col min="1" max="1" width="5.75390625" style="13" customWidth="1"/>
    <col min="2" max="2" width="15.625" style="13" customWidth="1"/>
    <col min="3" max="3" width="11.25390625" style="13" customWidth="1"/>
    <col min="4" max="4" width="5.125" style="13" customWidth="1"/>
    <col min="5" max="5" width="9.00390625" style="13" bestFit="1" customWidth="1" outlineLevel="1"/>
    <col min="6" max="6" width="9.00390625" style="171" bestFit="1" customWidth="1" outlineLevel="1"/>
    <col min="7" max="7" width="12.75390625" style="171" customWidth="1" outlineLevel="1"/>
    <col min="8" max="8" width="10.25390625" style="171" customWidth="1"/>
    <col min="9" max="9" width="6.875" style="171" customWidth="1"/>
    <col min="10" max="10" width="13.125" style="171" bestFit="1" customWidth="1"/>
    <col min="11" max="11" width="10.625" style="171" customWidth="1"/>
    <col min="12" max="12" width="7.25390625" style="13" customWidth="1"/>
    <col min="13" max="13" width="8.50390625" style="171" customWidth="1"/>
    <col min="14" max="14" width="12.25390625" style="171" customWidth="1"/>
    <col min="15" max="15" width="7.00390625" style="171" customWidth="1"/>
    <col min="16" max="16" width="8.125" style="13" customWidth="1"/>
    <col min="17" max="32" width="9.00390625" style="13" bestFit="1" customWidth="1"/>
    <col min="33" max="16384" width="8.75390625" style="13" customWidth="1"/>
  </cols>
  <sheetData>
    <row r="1" spans="1:16" ht="15">
      <c r="A1" s="14" t="s">
        <v>98</v>
      </c>
      <c r="B1" s="36" t="s">
        <v>223</v>
      </c>
      <c r="C1" s="12"/>
      <c r="D1" s="12"/>
      <c r="E1" s="12"/>
      <c r="F1" s="12"/>
      <c r="G1" s="12"/>
      <c r="H1" s="12"/>
      <c r="I1" s="12"/>
      <c r="J1" s="12"/>
      <c r="K1" s="12"/>
      <c r="L1" s="12"/>
      <c r="M1" s="12"/>
      <c r="N1" s="12"/>
      <c r="O1" s="12"/>
      <c r="P1" s="12"/>
    </row>
    <row r="2" spans="1:16" s="11" customFormat="1" ht="30" customHeight="1">
      <c r="A2" s="17" t="s">
        <v>384</v>
      </c>
      <c r="B2" s="37"/>
      <c r="C2" s="37"/>
      <c r="D2" s="37"/>
      <c r="E2" s="37"/>
      <c r="F2" s="37"/>
      <c r="G2" s="37"/>
      <c r="H2" s="37"/>
      <c r="I2" s="37"/>
      <c r="J2" s="37"/>
      <c r="K2" s="37"/>
      <c r="L2" s="37"/>
      <c r="M2" s="37"/>
      <c r="N2" s="37"/>
      <c r="O2" s="37"/>
      <c r="P2" s="37"/>
    </row>
    <row r="3" spans="1:16" ht="13.5" customHeight="1">
      <c r="A3" s="19" t="str">
        <f>'填表说明'!B9</f>
        <v>评估基准日：2016年12月31日</v>
      </c>
      <c r="B3" s="19"/>
      <c r="C3" s="19"/>
      <c r="D3" s="19"/>
      <c r="E3" s="19"/>
      <c r="F3" s="19"/>
      <c r="G3" s="19"/>
      <c r="H3" s="19"/>
      <c r="I3" s="19"/>
      <c r="J3" s="33"/>
      <c r="K3" s="33"/>
      <c r="L3" s="33"/>
      <c r="M3" s="33"/>
      <c r="N3" s="33"/>
      <c r="O3" s="33"/>
      <c r="P3" s="33"/>
    </row>
    <row r="4" spans="1:16" ht="15.75" customHeight="1">
      <c r="A4" s="20" t="str">
        <f>'填表说明'!B11</f>
        <v>资产占有单位名称：黑龙江斯达特兽药有限公司</v>
      </c>
      <c r="P4" s="34" t="s">
        <v>100</v>
      </c>
    </row>
    <row r="5" spans="1:16" s="12" customFormat="1" ht="15.75" customHeight="1">
      <c r="A5" s="21" t="s">
        <v>173</v>
      </c>
      <c r="B5" s="21" t="s">
        <v>373</v>
      </c>
      <c r="C5" s="21" t="s">
        <v>385</v>
      </c>
      <c r="D5" s="90" t="s">
        <v>374</v>
      </c>
      <c r="E5" s="21" t="s">
        <v>205</v>
      </c>
      <c r="F5" s="24"/>
      <c r="G5" s="43"/>
      <c r="H5" s="44" t="s">
        <v>206</v>
      </c>
      <c r="I5" s="44"/>
      <c r="J5" s="49"/>
      <c r="K5" s="172" t="s">
        <v>207</v>
      </c>
      <c r="L5" s="21" t="s">
        <v>375</v>
      </c>
      <c r="M5" s="172" t="s">
        <v>208</v>
      </c>
      <c r="N5" s="178"/>
      <c r="O5" s="172" t="s">
        <v>228</v>
      </c>
      <c r="P5" s="21" t="s">
        <v>176</v>
      </c>
    </row>
    <row r="6" spans="1:16" s="12" customFormat="1" ht="15.75" customHeight="1">
      <c r="A6" s="24"/>
      <c r="B6" s="24"/>
      <c r="C6" s="24"/>
      <c r="D6" s="91"/>
      <c r="E6" s="21" t="s">
        <v>376</v>
      </c>
      <c r="F6" s="172" t="s">
        <v>377</v>
      </c>
      <c r="G6" s="173" t="s">
        <v>144</v>
      </c>
      <c r="H6" s="45" t="s">
        <v>376</v>
      </c>
      <c r="I6" s="21" t="s">
        <v>377</v>
      </c>
      <c r="J6" s="21" t="s">
        <v>144</v>
      </c>
      <c r="K6" s="178"/>
      <c r="L6" s="24"/>
      <c r="M6" s="172" t="s">
        <v>377</v>
      </c>
      <c r="N6" s="172" t="s">
        <v>144</v>
      </c>
      <c r="O6" s="178"/>
      <c r="P6" s="24"/>
    </row>
    <row r="7" spans="1:16" ht="15.75" customHeight="1">
      <c r="A7" s="56"/>
      <c r="B7" s="80"/>
      <c r="C7" s="24"/>
      <c r="D7" s="174"/>
      <c r="E7" s="53"/>
      <c r="F7" s="28">
        <f>IF(E7=0,"",G7/E7)</f>
      </c>
      <c r="G7" s="27"/>
      <c r="H7" s="175"/>
      <c r="I7" s="28">
        <f>IF(H7=0,"",J7/H7)</f>
      </c>
      <c r="J7" s="179"/>
      <c r="K7" s="28"/>
      <c r="L7" s="53"/>
      <c r="M7" s="28"/>
      <c r="N7" s="28"/>
      <c r="O7" s="28">
        <f>IF(K7=0,"",(N7-K7)/K7*100)</f>
      </c>
      <c r="P7" s="35"/>
    </row>
    <row r="8" spans="1:16" ht="15.75" customHeight="1">
      <c r="A8" s="24"/>
      <c r="B8" s="41"/>
      <c r="C8" s="24"/>
      <c r="D8" s="35"/>
      <c r="E8" s="53"/>
      <c r="F8" s="28">
        <f aca="true" t="shared" si="0" ref="F8:F25">IF(E8=0,"",G8/E8)</f>
      </c>
      <c r="G8" s="27"/>
      <c r="H8" s="176"/>
      <c r="I8" s="28">
        <f aca="true" t="shared" si="1" ref="I8:I25">IF(H8=0,"",J8/H8)</f>
      </c>
      <c r="J8" s="177"/>
      <c r="K8" s="28"/>
      <c r="L8" s="53"/>
      <c r="M8" s="28"/>
      <c r="N8" s="28"/>
      <c r="O8" s="28">
        <f aca="true" t="shared" si="2" ref="O8:O25">IF(K8=0,"",(N8-K8)/K8*100)</f>
      </c>
      <c r="P8" s="35"/>
    </row>
    <row r="9" spans="1:16" ht="15.75" customHeight="1">
      <c r="A9" s="24"/>
      <c r="B9" s="25"/>
      <c r="C9" s="24"/>
      <c r="D9" s="35"/>
      <c r="E9" s="53"/>
      <c r="F9" s="28">
        <f t="shared" si="0"/>
      </c>
      <c r="G9" s="27"/>
      <c r="H9" s="176"/>
      <c r="I9" s="28">
        <f t="shared" si="1"/>
      </c>
      <c r="J9" s="177"/>
      <c r="K9" s="28"/>
      <c r="L9" s="53"/>
      <c r="M9" s="28"/>
      <c r="N9" s="28"/>
      <c r="O9" s="28">
        <f t="shared" si="2"/>
      </c>
      <c r="P9" s="35"/>
    </row>
    <row r="10" spans="1:16" ht="15.75" customHeight="1">
      <c r="A10" s="24"/>
      <c r="B10" s="25"/>
      <c r="C10" s="24"/>
      <c r="D10" s="35"/>
      <c r="E10" s="53"/>
      <c r="F10" s="28">
        <f t="shared" si="0"/>
      </c>
      <c r="G10" s="27"/>
      <c r="H10" s="176"/>
      <c r="I10" s="28">
        <f t="shared" si="1"/>
      </c>
      <c r="J10" s="177"/>
      <c r="K10" s="28"/>
      <c r="L10" s="53"/>
      <c r="M10" s="28"/>
      <c r="N10" s="28"/>
      <c r="O10" s="28">
        <f t="shared" si="2"/>
      </c>
      <c r="P10" s="35"/>
    </row>
    <row r="11" spans="1:16" ht="15.75" customHeight="1">
      <c r="A11" s="24"/>
      <c r="B11" s="25"/>
      <c r="C11" s="24"/>
      <c r="D11" s="35"/>
      <c r="E11" s="53"/>
      <c r="F11" s="28">
        <f t="shared" si="0"/>
      </c>
      <c r="G11" s="27"/>
      <c r="H11" s="176"/>
      <c r="I11" s="28">
        <f t="shared" si="1"/>
      </c>
      <c r="J11" s="177"/>
      <c r="K11" s="28"/>
      <c r="L11" s="53"/>
      <c r="M11" s="28"/>
      <c r="N11" s="28"/>
      <c r="O11" s="28">
        <f t="shared" si="2"/>
      </c>
      <c r="P11" s="35"/>
    </row>
    <row r="12" spans="1:16" ht="15.75" customHeight="1">
      <c r="A12" s="24"/>
      <c r="B12" s="25"/>
      <c r="C12" s="24"/>
      <c r="D12" s="35"/>
      <c r="E12" s="53"/>
      <c r="F12" s="28">
        <f t="shared" si="0"/>
      </c>
      <c r="G12" s="27"/>
      <c r="H12" s="176"/>
      <c r="I12" s="28">
        <f t="shared" si="1"/>
      </c>
      <c r="J12" s="177"/>
      <c r="K12" s="28"/>
      <c r="L12" s="53"/>
      <c r="M12" s="28"/>
      <c r="N12" s="28"/>
      <c r="O12" s="28">
        <f t="shared" si="2"/>
      </c>
      <c r="P12" s="35"/>
    </row>
    <row r="13" spans="1:16" ht="15.75" customHeight="1">
      <c r="A13" s="24"/>
      <c r="B13" s="25"/>
      <c r="C13" s="24"/>
      <c r="D13" s="35"/>
      <c r="E13" s="53"/>
      <c r="F13" s="28">
        <f t="shared" si="0"/>
      </c>
      <c r="G13" s="27"/>
      <c r="H13" s="176"/>
      <c r="I13" s="28">
        <f t="shared" si="1"/>
      </c>
      <c r="J13" s="177"/>
      <c r="K13" s="28"/>
      <c r="L13" s="53"/>
      <c r="M13" s="28"/>
      <c r="N13" s="28"/>
      <c r="O13" s="28">
        <f t="shared" si="2"/>
      </c>
      <c r="P13" s="35"/>
    </row>
    <row r="14" spans="1:16" ht="15.75" customHeight="1">
      <c r="A14" s="24"/>
      <c r="B14" s="41"/>
      <c r="C14" s="24"/>
      <c r="D14" s="35"/>
      <c r="E14" s="53"/>
      <c r="F14" s="28">
        <f t="shared" si="0"/>
      </c>
      <c r="G14" s="27"/>
      <c r="H14" s="176"/>
      <c r="I14" s="28">
        <f t="shared" si="1"/>
      </c>
      <c r="J14" s="177"/>
      <c r="K14" s="28"/>
      <c r="L14" s="53"/>
      <c r="M14" s="28"/>
      <c r="N14" s="28"/>
      <c r="O14" s="28">
        <f t="shared" si="2"/>
      </c>
      <c r="P14" s="35"/>
    </row>
    <row r="15" spans="1:16" ht="15.75" customHeight="1">
      <c r="A15" s="24"/>
      <c r="B15" s="41"/>
      <c r="C15" s="24"/>
      <c r="D15" s="35"/>
      <c r="E15" s="53"/>
      <c r="F15" s="28">
        <f t="shared" si="0"/>
      </c>
      <c r="G15" s="27"/>
      <c r="H15" s="176"/>
      <c r="I15" s="28">
        <f t="shared" si="1"/>
      </c>
      <c r="J15" s="177"/>
      <c r="K15" s="28"/>
      <c r="L15" s="53"/>
      <c r="M15" s="28"/>
      <c r="N15" s="28"/>
      <c r="O15" s="28">
        <f t="shared" si="2"/>
      </c>
      <c r="P15" s="35"/>
    </row>
    <row r="16" spans="1:16" ht="15.75" customHeight="1">
      <c r="A16" s="24"/>
      <c r="B16" s="25"/>
      <c r="C16" s="24"/>
      <c r="D16" s="35"/>
      <c r="E16" s="53"/>
      <c r="F16" s="28">
        <f t="shared" si="0"/>
      </c>
      <c r="G16" s="27"/>
      <c r="H16" s="176"/>
      <c r="I16" s="28">
        <f t="shared" si="1"/>
      </c>
      <c r="J16" s="177"/>
      <c r="K16" s="28"/>
      <c r="L16" s="53"/>
      <c r="M16" s="28"/>
      <c r="N16" s="28"/>
      <c r="O16" s="28">
        <f t="shared" si="2"/>
      </c>
      <c r="P16" s="35"/>
    </row>
    <row r="17" spans="1:16" ht="15.75" customHeight="1">
      <c r="A17" s="24"/>
      <c r="B17" s="25"/>
      <c r="C17" s="24"/>
      <c r="D17" s="35"/>
      <c r="E17" s="53"/>
      <c r="F17" s="28">
        <f t="shared" si="0"/>
      </c>
      <c r="G17" s="27"/>
      <c r="H17" s="176"/>
      <c r="I17" s="28">
        <f t="shared" si="1"/>
      </c>
      <c r="J17" s="177"/>
      <c r="K17" s="28"/>
      <c r="L17" s="53"/>
      <c r="M17" s="28"/>
      <c r="N17" s="28"/>
      <c r="O17" s="28">
        <f t="shared" si="2"/>
      </c>
      <c r="P17" s="35"/>
    </row>
    <row r="18" spans="1:16" ht="15.75" customHeight="1">
      <c r="A18" s="24"/>
      <c r="B18" s="25"/>
      <c r="C18" s="24"/>
      <c r="D18" s="35"/>
      <c r="E18" s="53"/>
      <c r="F18" s="28">
        <f t="shared" si="0"/>
      </c>
      <c r="G18" s="27"/>
      <c r="H18" s="176"/>
      <c r="I18" s="28">
        <f t="shared" si="1"/>
      </c>
      <c r="J18" s="177"/>
      <c r="K18" s="28"/>
      <c r="L18" s="53"/>
      <c r="M18" s="28"/>
      <c r="N18" s="28"/>
      <c r="O18" s="28">
        <f t="shared" si="2"/>
      </c>
      <c r="P18" s="35"/>
    </row>
    <row r="19" spans="1:16" ht="15.75" customHeight="1">
      <c r="A19" s="24"/>
      <c r="B19" s="25"/>
      <c r="C19" s="24"/>
      <c r="D19" s="35"/>
      <c r="E19" s="53"/>
      <c r="F19" s="28">
        <f t="shared" si="0"/>
      </c>
      <c r="G19" s="27"/>
      <c r="H19" s="176"/>
      <c r="I19" s="28">
        <f t="shared" si="1"/>
      </c>
      <c r="J19" s="177"/>
      <c r="K19" s="28"/>
      <c r="L19" s="53"/>
      <c r="M19" s="28"/>
      <c r="N19" s="28"/>
      <c r="O19" s="28">
        <f t="shared" si="2"/>
      </c>
      <c r="P19" s="35"/>
    </row>
    <row r="20" spans="1:16" ht="15.75" customHeight="1">
      <c r="A20" s="24"/>
      <c r="B20" s="25"/>
      <c r="C20" s="24"/>
      <c r="D20" s="35"/>
      <c r="E20" s="53"/>
      <c r="F20" s="28">
        <f t="shared" si="0"/>
      </c>
      <c r="G20" s="27"/>
      <c r="H20" s="176"/>
      <c r="I20" s="28">
        <f t="shared" si="1"/>
      </c>
      <c r="J20" s="177"/>
      <c r="K20" s="28"/>
      <c r="L20" s="53"/>
      <c r="M20" s="28"/>
      <c r="N20" s="28"/>
      <c r="O20" s="28">
        <f t="shared" si="2"/>
      </c>
      <c r="P20" s="35"/>
    </row>
    <row r="21" spans="1:16" ht="15.75" customHeight="1">
      <c r="A21" s="24"/>
      <c r="B21" s="25"/>
      <c r="C21" s="24"/>
      <c r="D21" s="35"/>
      <c r="E21" s="53"/>
      <c r="F21" s="28">
        <f t="shared" si="0"/>
      </c>
      <c r="G21" s="27"/>
      <c r="H21" s="176"/>
      <c r="I21" s="28">
        <f t="shared" si="1"/>
      </c>
      <c r="J21" s="177"/>
      <c r="K21" s="28"/>
      <c r="L21" s="53"/>
      <c r="M21" s="28"/>
      <c r="N21" s="28"/>
      <c r="O21" s="28">
        <f t="shared" si="2"/>
      </c>
      <c r="P21" s="35"/>
    </row>
    <row r="22" spans="1:16" ht="15.75" customHeight="1">
      <c r="A22" s="24"/>
      <c r="B22" s="41"/>
      <c r="C22" s="24"/>
      <c r="D22" s="35"/>
      <c r="E22" s="53"/>
      <c r="F22" s="28">
        <f t="shared" si="0"/>
      </c>
      <c r="G22" s="27"/>
      <c r="H22" s="176"/>
      <c r="I22" s="28">
        <f t="shared" si="1"/>
      </c>
      <c r="J22" s="177"/>
      <c r="K22" s="28"/>
      <c r="L22" s="53"/>
      <c r="M22" s="28"/>
      <c r="N22" s="28"/>
      <c r="O22" s="28">
        <f t="shared" si="2"/>
      </c>
      <c r="P22" s="35"/>
    </row>
    <row r="23" spans="1:16" ht="15.75" customHeight="1">
      <c r="A23" s="24"/>
      <c r="B23" s="41"/>
      <c r="C23" s="24"/>
      <c r="D23" s="35"/>
      <c r="E23" s="53"/>
      <c r="F23" s="28">
        <f t="shared" si="0"/>
      </c>
      <c r="G23" s="27"/>
      <c r="H23" s="176"/>
      <c r="I23" s="28">
        <f t="shared" si="1"/>
      </c>
      <c r="J23" s="177"/>
      <c r="K23" s="28"/>
      <c r="L23" s="53"/>
      <c r="M23" s="28"/>
      <c r="N23" s="28"/>
      <c r="O23" s="28">
        <f t="shared" si="2"/>
      </c>
      <c r="P23" s="35"/>
    </row>
    <row r="24" spans="1:16" ht="15.75" customHeight="1">
      <c r="A24" s="24"/>
      <c r="B24" s="25"/>
      <c r="C24" s="24"/>
      <c r="D24" s="35"/>
      <c r="E24" s="53"/>
      <c r="F24" s="28">
        <f t="shared" si="0"/>
      </c>
      <c r="G24" s="27"/>
      <c r="H24" s="176"/>
      <c r="I24" s="28">
        <f t="shared" si="1"/>
      </c>
      <c r="J24" s="177"/>
      <c r="K24" s="28"/>
      <c r="L24" s="53"/>
      <c r="M24" s="28"/>
      <c r="N24" s="28"/>
      <c r="O24" s="28">
        <f t="shared" si="2"/>
      </c>
      <c r="P24" s="35"/>
    </row>
    <row r="25" spans="1:16" ht="15.75" customHeight="1">
      <c r="A25" s="24"/>
      <c r="B25" s="25"/>
      <c r="C25" s="24"/>
      <c r="D25" s="35"/>
      <c r="E25" s="53"/>
      <c r="F25" s="28">
        <f t="shared" si="0"/>
      </c>
      <c r="G25" s="27"/>
      <c r="H25" s="176"/>
      <c r="I25" s="28">
        <f t="shared" si="1"/>
      </c>
      <c r="J25" s="177"/>
      <c r="K25" s="28"/>
      <c r="L25" s="53"/>
      <c r="M25" s="28"/>
      <c r="N25" s="28"/>
      <c r="O25" s="28">
        <f t="shared" si="2"/>
      </c>
      <c r="P25" s="35"/>
    </row>
    <row r="26" spans="1:16" ht="15.75" customHeight="1">
      <c r="A26" s="24"/>
      <c r="B26" s="25"/>
      <c r="C26" s="24"/>
      <c r="D26" s="35"/>
      <c r="E26" s="53"/>
      <c r="F26" s="177"/>
      <c r="G26" s="27"/>
      <c r="H26" s="176"/>
      <c r="I26" s="177"/>
      <c r="J26" s="177"/>
      <c r="K26" s="28"/>
      <c r="L26" s="53"/>
      <c r="M26" s="28"/>
      <c r="N26" s="28"/>
      <c r="O26" s="28"/>
      <c r="P26" s="35"/>
    </row>
    <row r="27" spans="1:16" ht="15.75" customHeight="1">
      <c r="A27" s="30" t="s">
        <v>335</v>
      </c>
      <c r="B27" s="45"/>
      <c r="C27" s="24"/>
      <c r="D27" s="35"/>
      <c r="E27" s="53"/>
      <c r="F27" s="28"/>
      <c r="G27" s="27">
        <f>SUM(G7:G26)</f>
        <v>0</v>
      </c>
      <c r="H27" s="88"/>
      <c r="I27" s="28"/>
      <c r="J27" s="28">
        <f>SUM(J7:J26)</f>
        <v>0</v>
      </c>
      <c r="K27" s="28">
        <f>SUM(K7:K26)</f>
        <v>0</v>
      </c>
      <c r="L27" s="53"/>
      <c r="M27" s="28"/>
      <c r="N27" s="28">
        <f>SUM(N7:N26)</f>
        <v>0</v>
      </c>
      <c r="O27" s="28">
        <f>IF(K27=0,"",(N27-K27)/K27*100)</f>
      </c>
      <c r="P27" s="35"/>
    </row>
    <row r="28" spans="1:11" ht="15.75" customHeight="1">
      <c r="A28" s="32" t="str">
        <f>'填表说明'!B12</f>
        <v>资产占有单位填表人：</v>
      </c>
      <c r="K28" s="20" t="str">
        <f>'填表说明'!B8</f>
        <v>评估人员：</v>
      </c>
    </row>
    <row r="29" ht="15.75" customHeight="1">
      <c r="A29" s="32" t="str">
        <f>'填表说明'!B16</f>
        <v>填表日期：2017年01月10日</v>
      </c>
    </row>
  </sheetData>
  <sheetProtection/>
  <mergeCells count="14">
    <mergeCell ref="A2:P2"/>
    <mergeCell ref="A3:P3"/>
    <mergeCell ref="E5:G5"/>
    <mergeCell ref="H5:J5"/>
    <mergeCell ref="M5:N5"/>
    <mergeCell ref="A27:B27"/>
    <mergeCell ref="A5:A6"/>
    <mergeCell ref="B5:B6"/>
    <mergeCell ref="C5:C6"/>
    <mergeCell ref="D5:D6"/>
    <mergeCell ref="K5:K6"/>
    <mergeCell ref="L5:L6"/>
    <mergeCell ref="O5:O6"/>
    <mergeCell ref="P5:P6"/>
  </mergeCells>
  <hyperlinks>
    <hyperlink ref="A1" location="索引目录!E21" display="返回索引页"/>
    <hyperlink ref="B1" location="存货汇总!B9" display="返回"/>
  </hyperlinks>
  <printOptions horizontalCentered="1"/>
  <pageMargins left="0.35" right="0.35" top="0.79" bottom="0.79" header="1.06" footer="0.51"/>
  <pageSetup fitToHeight="0" fitToWidth="1" horizontalDpi="300" verticalDpi="300" orientation="landscape" paperSize="9" scale="86"/>
  <headerFooter alignWithMargins="0">
    <oddHeader>&amp;R&amp;"宋体,常规"&amp;10表&amp;"Times New Roman,常规"3-9-4
&amp;"宋体,常规"共&amp;"Times New Roman,常规"&amp;N&amp;"宋体,常规"页第&amp;"Times New Roman,常规"&amp;P&amp;"宋体,常规"页</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P31"/>
  <sheetViews>
    <sheetView workbookViewId="0" topLeftCell="A1">
      <selection activeCell="A5" sqref="A5:A6"/>
    </sheetView>
  </sheetViews>
  <sheetFormatPr defaultColWidth="8.75390625" defaultRowHeight="15.75" customHeight="1" outlineLevelCol="1"/>
  <cols>
    <col min="1" max="1" width="5.875" style="13" customWidth="1"/>
    <col min="2" max="2" width="16.25390625" style="13" customWidth="1"/>
    <col min="3" max="3" width="4.125" style="13" customWidth="1"/>
    <col min="4" max="4" width="8.75390625" style="13" customWidth="1" outlineLevel="1"/>
    <col min="5" max="5" width="8.00390625" style="13" customWidth="1" outlineLevel="1"/>
    <col min="6" max="6" width="14.25390625" style="13" customWidth="1" outlineLevel="1"/>
    <col min="7" max="7" width="10.625" style="13" customWidth="1"/>
    <col min="8" max="8" width="8.125" style="13" customWidth="1"/>
    <col min="9" max="9" width="13.125" style="181" bestFit="1" customWidth="1"/>
    <col min="10" max="10" width="11.375" style="13" bestFit="1" customWidth="1"/>
    <col min="11" max="11" width="10.125" style="13" customWidth="1"/>
    <col min="12" max="12" width="8.125" style="13" customWidth="1"/>
    <col min="13" max="13" width="13.50390625" style="13" customWidth="1"/>
    <col min="14" max="14" width="9.625" style="13" bestFit="1" customWidth="1"/>
    <col min="15" max="15" width="10.875" style="13" customWidth="1"/>
    <col min="16" max="16" width="8.25390625" style="13" customWidth="1"/>
    <col min="17" max="32" width="9.00390625" style="13" bestFit="1" customWidth="1"/>
    <col min="33" max="16384" width="8.75390625" style="13" customWidth="1"/>
  </cols>
  <sheetData>
    <row r="1" spans="1:15" ht="14.25">
      <c r="A1" s="14" t="s">
        <v>98</v>
      </c>
      <c r="B1" s="15" t="s">
        <v>223</v>
      </c>
      <c r="C1" s="16"/>
      <c r="D1" s="16"/>
      <c r="E1" s="16"/>
      <c r="F1" s="16"/>
      <c r="G1" s="16"/>
      <c r="H1" s="16"/>
      <c r="I1" s="16"/>
      <c r="J1" s="16"/>
      <c r="K1" s="16"/>
      <c r="L1" s="16"/>
      <c r="M1" s="16"/>
      <c r="N1" s="16"/>
      <c r="O1" s="16"/>
    </row>
    <row r="2" spans="1:15" s="11" customFormat="1" ht="30" customHeight="1">
      <c r="A2" s="17" t="s">
        <v>386</v>
      </c>
      <c r="B2" s="18"/>
      <c r="C2" s="18"/>
      <c r="D2" s="18"/>
      <c r="E2" s="18"/>
      <c r="F2" s="18"/>
      <c r="G2" s="18"/>
      <c r="H2" s="18"/>
      <c r="I2" s="18"/>
      <c r="J2" s="18"/>
      <c r="K2" s="18"/>
      <c r="L2" s="18"/>
      <c r="M2" s="18"/>
      <c r="N2" s="18"/>
      <c r="O2" s="18"/>
    </row>
    <row r="3" spans="1:15" ht="13.5" customHeight="1">
      <c r="A3" s="19" t="str">
        <f>'填表说明'!B9</f>
        <v>评估基准日：2016年12月31日</v>
      </c>
      <c r="B3" s="19"/>
      <c r="C3" s="19"/>
      <c r="D3" s="19"/>
      <c r="E3" s="19"/>
      <c r="F3" s="19"/>
      <c r="G3" s="19"/>
      <c r="H3" s="19"/>
      <c r="I3" s="33"/>
      <c r="J3" s="33"/>
      <c r="K3" s="33"/>
      <c r="L3" s="33"/>
      <c r="M3" s="33"/>
      <c r="N3" s="33"/>
      <c r="O3" s="33"/>
    </row>
    <row r="4" spans="1:15" ht="15.75" customHeight="1">
      <c r="A4" s="20" t="str">
        <f>'填表说明'!B11</f>
        <v>资产占有单位名称：黑龙江斯达特兽药有限公司</v>
      </c>
      <c r="O4" s="34" t="s">
        <v>100</v>
      </c>
    </row>
    <row r="5" spans="1:16" s="12" customFormat="1" ht="15.75" customHeight="1">
      <c r="A5" s="21" t="s">
        <v>173</v>
      </c>
      <c r="B5" s="21" t="s">
        <v>373</v>
      </c>
      <c r="C5" s="90" t="s">
        <v>374</v>
      </c>
      <c r="D5" s="21" t="s">
        <v>205</v>
      </c>
      <c r="E5" s="24"/>
      <c r="F5" s="43"/>
      <c r="G5" s="44" t="s">
        <v>206</v>
      </c>
      <c r="H5" s="44"/>
      <c r="I5" s="49"/>
      <c r="J5" s="21" t="s">
        <v>207</v>
      </c>
      <c r="K5" s="21" t="s">
        <v>375</v>
      </c>
      <c r="L5" s="21" t="s">
        <v>208</v>
      </c>
      <c r="M5" s="24"/>
      <c r="N5" s="21" t="s">
        <v>228</v>
      </c>
      <c r="O5" s="21" t="s">
        <v>176</v>
      </c>
      <c r="P5" s="21" t="s">
        <v>379</v>
      </c>
    </row>
    <row r="6" spans="1:16" s="12" customFormat="1" ht="15.75" customHeight="1">
      <c r="A6" s="24"/>
      <c r="B6" s="24"/>
      <c r="C6" s="91"/>
      <c r="D6" s="21" t="s">
        <v>376</v>
      </c>
      <c r="E6" s="21" t="s">
        <v>377</v>
      </c>
      <c r="F6" s="22" t="s">
        <v>144</v>
      </c>
      <c r="G6" s="45" t="s">
        <v>376</v>
      </c>
      <c r="H6" s="21" t="s">
        <v>377</v>
      </c>
      <c r="I6" s="21" t="s">
        <v>144</v>
      </c>
      <c r="J6" s="24"/>
      <c r="K6" s="24"/>
      <c r="L6" s="21" t="s">
        <v>377</v>
      </c>
      <c r="M6" s="21" t="s">
        <v>144</v>
      </c>
      <c r="N6" s="24"/>
      <c r="O6" s="24"/>
      <c r="P6" s="24"/>
    </row>
    <row r="7" spans="1:16" s="180" customFormat="1" ht="15.75" customHeight="1">
      <c r="A7" s="56"/>
      <c r="B7" s="80"/>
      <c r="C7" s="174"/>
      <c r="D7" s="53"/>
      <c r="E7" s="28">
        <f>IF(D7=0,"",F7/D7)</f>
      </c>
      <c r="F7" s="27"/>
      <c r="G7" s="175"/>
      <c r="H7" s="28">
        <f>IF(G7=0,"",I7/G7)</f>
      </c>
      <c r="I7" s="179"/>
      <c r="J7" s="28"/>
      <c r="K7" s="53"/>
      <c r="L7" s="28"/>
      <c r="M7" s="28"/>
      <c r="N7" s="28">
        <f>IF(J7=0,"",(M7-J7)/J7*100)</f>
      </c>
      <c r="O7" s="35"/>
      <c r="P7" s="56"/>
    </row>
    <row r="8" spans="1:16" ht="15.75" customHeight="1">
      <c r="A8" s="24"/>
      <c r="B8" s="41"/>
      <c r="C8" s="35"/>
      <c r="D8" s="53"/>
      <c r="E8" s="28">
        <f aca="true" t="shared" si="0" ref="E8:E25">IF(D8=0,"",F8/D8)</f>
      </c>
      <c r="F8" s="27"/>
      <c r="G8" s="176"/>
      <c r="H8" s="28">
        <f aca="true" t="shared" si="1" ref="H8:H25">IF(G8=0,"",I8/G8)</f>
      </c>
      <c r="I8" s="177"/>
      <c r="J8" s="28"/>
      <c r="K8" s="53"/>
      <c r="L8" s="28"/>
      <c r="M8" s="28"/>
      <c r="N8" s="28">
        <f aca="true" t="shared" si="2" ref="N8:N25">IF(J8=0,"",(M8-J8)/J8*100)</f>
      </c>
      <c r="O8" s="35"/>
      <c r="P8" s="35"/>
    </row>
    <row r="9" spans="1:16" ht="15.75" customHeight="1">
      <c r="A9" s="24"/>
      <c r="B9" s="25"/>
      <c r="C9" s="35"/>
      <c r="D9" s="53"/>
      <c r="E9" s="28">
        <f t="shared" si="0"/>
      </c>
      <c r="F9" s="27"/>
      <c r="G9" s="176"/>
      <c r="H9" s="28">
        <f t="shared" si="1"/>
      </c>
      <c r="I9" s="177"/>
      <c r="J9" s="28"/>
      <c r="K9" s="53"/>
      <c r="L9" s="28"/>
      <c r="M9" s="28"/>
      <c r="N9" s="28">
        <f t="shared" si="2"/>
      </c>
      <c r="O9" s="35"/>
      <c r="P9" s="35"/>
    </row>
    <row r="10" spans="1:16" ht="15.75" customHeight="1">
      <c r="A10" s="24"/>
      <c r="B10" s="25"/>
      <c r="C10" s="35"/>
      <c r="D10" s="53"/>
      <c r="E10" s="28">
        <f t="shared" si="0"/>
      </c>
      <c r="F10" s="27"/>
      <c r="G10" s="176"/>
      <c r="H10" s="28">
        <f t="shared" si="1"/>
      </c>
      <c r="I10" s="177"/>
      <c r="J10" s="28"/>
      <c r="K10" s="53"/>
      <c r="L10" s="28"/>
      <c r="M10" s="28"/>
      <c r="N10" s="28">
        <f t="shared" si="2"/>
      </c>
      <c r="O10" s="35"/>
      <c r="P10" s="35"/>
    </row>
    <row r="11" spans="1:16" ht="15.75" customHeight="1">
      <c r="A11" s="24"/>
      <c r="B11" s="25"/>
      <c r="C11" s="35"/>
      <c r="D11" s="53"/>
      <c r="E11" s="28">
        <f t="shared" si="0"/>
      </c>
      <c r="F11" s="27"/>
      <c r="G11" s="176"/>
      <c r="H11" s="28">
        <f t="shared" si="1"/>
      </c>
      <c r="I11" s="177"/>
      <c r="J11" s="28"/>
      <c r="K11" s="53"/>
      <c r="L11" s="28"/>
      <c r="M11" s="28"/>
      <c r="N11" s="28">
        <f t="shared" si="2"/>
      </c>
      <c r="O11" s="35"/>
      <c r="P11" s="35"/>
    </row>
    <row r="12" spans="1:16" ht="15.75" customHeight="1">
      <c r="A12" s="24"/>
      <c r="B12" s="25"/>
      <c r="C12" s="35"/>
      <c r="D12" s="53"/>
      <c r="E12" s="28">
        <f t="shared" si="0"/>
      </c>
      <c r="F12" s="27"/>
      <c r="G12" s="176"/>
      <c r="H12" s="28">
        <f t="shared" si="1"/>
      </c>
      <c r="I12" s="177"/>
      <c r="J12" s="28"/>
      <c r="K12" s="53"/>
      <c r="L12" s="28"/>
      <c r="M12" s="28"/>
      <c r="N12" s="28">
        <f t="shared" si="2"/>
      </c>
      <c r="O12" s="35"/>
      <c r="P12" s="35"/>
    </row>
    <row r="13" spans="1:16" ht="15.75" customHeight="1">
      <c r="A13" s="24"/>
      <c r="B13" s="25"/>
      <c r="C13" s="35"/>
      <c r="D13" s="53"/>
      <c r="E13" s="28">
        <f t="shared" si="0"/>
      </c>
      <c r="F13" s="27"/>
      <c r="G13" s="176"/>
      <c r="H13" s="28">
        <f t="shared" si="1"/>
      </c>
      <c r="I13" s="177"/>
      <c r="J13" s="28"/>
      <c r="K13" s="53"/>
      <c r="L13" s="28"/>
      <c r="M13" s="28"/>
      <c r="N13" s="28">
        <f t="shared" si="2"/>
      </c>
      <c r="O13" s="35"/>
      <c r="P13" s="35"/>
    </row>
    <row r="14" spans="1:16" ht="15.75" customHeight="1">
      <c r="A14" s="24"/>
      <c r="B14" s="41"/>
      <c r="C14" s="35"/>
      <c r="D14" s="53"/>
      <c r="E14" s="28">
        <f t="shared" si="0"/>
      </c>
      <c r="F14" s="27"/>
      <c r="G14" s="176"/>
      <c r="H14" s="28">
        <f t="shared" si="1"/>
      </c>
      <c r="I14" s="177"/>
      <c r="J14" s="28"/>
      <c r="K14" s="53"/>
      <c r="L14" s="28"/>
      <c r="M14" s="28"/>
      <c r="N14" s="28">
        <f t="shared" si="2"/>
      </c>
      <c r="O14" s="35"/>
      <c r="P14" s="35"/>
    </row>
    <row r="15" spans="1:16" ht="15.75" customHeight="1">
      <c r="A15" s="24"/>
      <c r="B15" s="41"/>
      <c r="C15" s="35"/>
      <c r="D15" s="53"/>
      <c r="E15" s="28">
        <f t="shared" si="0"/>
      </c>
      <c r="F15" s="27"/>
      <c r="G15" s="176"/>
      <c r="H15" s="28">
        <f t="shared" si="1"/>
      </c>
      <c r="I15" s="177"/>
      <c r="J15" s="28"/>
      <c r="K15" s="53"/>
      <c r="L15" s="28"/>
      <c r="M15" s="28"/>
      <c r="N15" s="28">
        <f t="shared" si="2"/>
      </c>
      <c r="O15" s="35"/>
      <c r="P15" s="35"/>
    </row>
    <row r="16" spans="1:16" ht="15.75" customHeight="1">
      <c r="A16" s="24"/>
      <c r="B16" s="25"/>
      <c r="C16" s="35"/>
      <c r="D16" s="53"/>
      <c r="E16" s="28">
        <f t="shared" si="0"/>
      </c>
      <c r="F16" s="27"/>
      <c r="G16" s="176"/>
      <c r="H16" s="28">
        <f t="shared" si="1"/>
      </c>
      <c r="I16" s="177"/>
      <c r="J16" s="28"/>
      <c r="K16" s="53"/>
      <c r="L16" s="28"/>
      <c r="M16" s="28"/>
      <c r="N16" s="28">
        <f t="shared" si="2"/>
      </c>
      <c r="O16" s="35"/>
      <c r="P16" s="35"/>
    </row>
    <row r="17" spans="1:16" ht="15.75" customHeight="1">
      <c r="A17" s="24"/>
      <c r="B17" s="25"/>
      <c r="C17" s="35"/>
      <c r="D17" s="53"/>
      <c r="E17" s="28">
        <f t="shared" si="0"/>
      </c>
      <c r="F17" s="27"/>
      <c r="G17" s="176"/>
      <c r="H17" s="28">
        <f t="shared" si="1"/>
      </c>
      <c r="I17" s="177"/>
      <c r="J17" s="28"/>
      <c r="K17" s="53"/>
      <c r="L17" s="28"/>
      <c r="M17" s="28"/>
      <c r="N17" s="28">
        <f t="shared" si="2"/>
      </c>
      <c r="O17" s="35"/>
      <c r="P17" s="35"/>
    </row>
    <row r="18" spans="1:16" ht="15.75" customHeight="1">
      <c r="A18" s="24"/>
      <c r="B18" s="25"/>
      <c r="C18" s="35"/>
      <c r="D18" s="53"/>
      <c r="E18" s="28">
        <f t="shared" si="0"/>
      </c>
      <c r="F18" s="27"/>
      <c r="G18" s="176"/>
      <c r="H18" s="28">
        <f t="shared" si="1"/>
      </c>
      <c r="I18" s="177"/>
      <c r="J18" s="28"/>
      <c r="K18" s="53"/>
      <c r="L18" s="28"/>
      <c r="M18" s="28"/>
      <c r="N18" s="28">
        <f t="shared" si="2"/>
      </c>
      <c r="O18" s="35"/>
      <c r="P18" s="35"/>
    </row>
    <row r="19" spans="1:16" ht="15.75" customHeight="1">
      <c r="A19" s="24"/>
      <c r="B19" s="25"/>
      <c r="C19" s="35"/>
      <c r="D19" s="53"/>
      <c r="E19" s="28">
        <f t="shared" si="0"/>
      </c>
      <c r="F19" s="27"/>
      <c r="G19" s="176"/>
      <c r="H19" s="28">
        <f t="shared" si="1"/>
      </c>
      <c r="I19" s="177"/>
      <c r="J19" s="28"/>
      <c r="K19" s="53"/>
      <c r="L19" s="28"/>
      <c r="M19" s="28"/>
      <c r="N19" s="28">
        <f t="shared" si="2"/>
      </c>
      <c r="O19" s="35"/>
      <c r="P19" s="35"/>
    </row>
    <row r="20" spans="1:16" ht="15.75" customHeight="1">
      <c r="A20" s="24"/>
      <c r="B20" s="25"/>
      <c r="C20" s="35"/>
      <c r="D20" s="53"/>
      <c r="E20" s="28">
        <f t="shared" si="0"/>
      </c>
      <c r="F20" s="27"/>
      <c r="G20" s="176"/>
      <c r="H20" s="28">
        <f t="shared" si="1"/>
      </c>
      <c r="I20" s="177"/>
      <c r="J20" s="28"/>
      <c r="K20" s="53"/>
      <c r="L20" s="28"/>
      <c r="M20" s="28"/>
      <c r="N20" s="28">
        <f t="shared" si="2"/>
      </c>
      <c r="O20" s="35"/>
      <c r="P20" s="35"/>
    </row>
    <row r="21" spans="1:16" ht="15.75" customHeight="1">
      <c r="A21" s="24"/>
      <c r="B21" s="25"/>
      <c r="C21" s="35"/>
      <c r="D21" s="53"/>
      <c r="E21" s="28">
        <f t="shared" si="0"/>
      </c>
      <c r="F21" s="27"/>
      <c r="G21" s="176"/>
      <c r="H21" s="28">
        <f t="shared" si="1"/>
      </c>
      <c r="I21" s="177"/>
      <c r="J21" s="28"/>
      <c r="K21" s="53"/>
      <c r="L21" s="28"/>
      <c r="M21" s="28"/>
      <c r="N21" s="28">
        <f t="shared" si="2"/>
      </c>
      <c r="O21" s="35"/>
      <c r="P21" s="35"/>
    </row>
    <row r="22" spans="1:16" ht="15.75" customHeight="1">
      <c r="A22" s="24"/>
      <c r="B22" s="41"/>
      <c r="C22" s="35"/>
      <c r="D22" s="53"/>
      <c r="E22" s="28">
        <f t="shared" si="0"/>
      </c>
      <c r="F22" s="27"/>
      <c r="G22" s="176"/>
      <c r="H22" s="28">
        <f t="shared" si="1"/>
      </c>
      <c r="I22" s="177"/>
      <c r="J22" s="28"/>
      <c r="K22" s="53"/>
      <c r="L22" s="28"/>
      <c r="M22" s="28"/>
      <c r="N22" s="28">
        <f t="shared" si="2"/>
      </c>
      <c r="O22" s="35"/>
      <c r="P22" s="35"/>
    </row>
    <row r="23" spans="1:16" ht="15.75" customHeight="1">
      <c r="A23" s="24"/>
      <c r="B23" s="41"/>
      <c r="C23" s="35"/>
      <c r="D23" s="53"/>
      <c r="E23" s="28">
        <f t="shared" si="0"/>
      </c>
      <c r="F23" s="27"/>
      <c r="G23" s="176"/>
      <c r="H23" s="28">
        <f t="shared" si="1"/>
      </c>
      <c r="I23" s="177"/>
      <c r="J23" s="28"/>
      <c r="K23" s="53"/>
      <c r="L23" s="28"/>
      <c r="M23" s="28"/>
      <c r="N23" s="28">
        <f t="shared" si="2"/>
      </c>
      <c r="O23" s="35"/>
      <c r="P23" s="35"/>
    </row>
    <row r="24" spans="1:16" ht="15.75" customHeight="1">
      <c r="A24" s="24"/>
      <c r="B24" s="25"/>
      <c r="C24" s="35"/>
      <c r="D24" s="53"/>
      <c r="E24" s="28">
        <f t="shared" si="0"/>
      </c>
      <c r="F24" s="27"/>
      <c r="G24" s="176"/>
      <c r="H24" s="28">
        <f t="shared" si="1"/>
      </c>
      <c r="I24" s="177"/>
      <c r="J24" s="28"/>
      <c r="K24" s="53"/>
      <c r="L24" s="28"/>
      <c r="M24" s="28"/>
      <c r="N24" s="28">
        <f t="shared" si="2"/>
      </c>
      <c r="O24" s="35"/>
      <c r="P24" s="35"/>
    </row>
    <row r="25" spans="1:16" ht="15.75" customHeight="1">
      <c r="A25" s="24"/>
      <c r="B25" s="25"/>
      <c r="C25" s="35"/>
      <c r="D25" s="53"/>
      <c r="E25" s="28">
        <f t="shared" si="0"/>
      </c>
      <c r="F25" s="27"/>
      <c r="G25" s="176"/>
      <c r="H25" s="28">
        <f t="shared" si="1"/>
      </c>
      <c r="I25" s="177"/>
      <c r="J25" s="28"/>
      <c r="K25" s="53"/>
      <c r="L25" s="28"/>
      <c r="M25" s="28"/>
      <c r="N25" s="28">
        <f t="shared" si="2"/>
      </c>
      <c r="O25" s="35"/>
      <c r="P25" s="35"/>
    </row>
    <row r="26" spans="1:16" ht="15.75" customHeight="1">
      <c r="A26" s="24"/>
      <c r="B26" s="25"/>
      <c r="C26" s="35"/>
      <c r="D26" s="53"/>
      <c r="E26" s="177"/>
      <c r="F26" s="27"/>
      <c r="G26" s="176"/>
      <c r="H26" s="177"/>
      <c r="I26" s="177"/>
      <c r="J26" s="28"/>
      <c r="K26" s="53"/>
      <c r="L26" s="28"/>
      <c r="M26" s="28"/>
      <c r="N26" s="28"/>
      <c r="O26" s="35"/>
      <c r="P26" s="35"/>
    </row>
    <row r="27" spans="1:16" ht="15.75" customHeight="1">
      <c r="A27" s="30" t="s">
        <v>335</v>
      </c>
      <c r="B27" s="45"/>
      <c r="C27" s="35"/>
      <c r="D27" s="53"/>
      <c r="E27" s="28"/>
      <c r="F27" s="27">
        <f>SUM(F7:F26)</f>
        <v>0</v>
      </c>
      <c r="G27" s="88"/>
      <c r="H27" s="28"/>
      <c r="I27" s="28">
        <f>SUM(I7:I26)</f>
        <v>0</v>
      </c>
      <c r="J27" s="28">
        <f>SUM(J7:J26)</f>
        <v>0</v>
      </c>
      <c r="K27" s="53"/>
      <c r="L27" s="28"/>
      <c r="M27" s="28">
        <f>SUM(M7:M26)</f>
        <v>0</v>
      </c>
      <c r="N27" s="28">
        <f>IF(J27=0,"",(M27-J27)/J27*100)</f>
      </c>
      <c r="O27" s="35"/>
      <c r="P27" s="35"/>
    </row>
    <row r="28" spans="1:10" ht="15.75" customHeight="1">
      <c r="A28" s="32" t="str">
        <f>'填表说明'!B12</f>
        <v>资产占有单位填表人：</v>
      </c>
      <c r="G28" s="181"/>
      <c r="H28" s="20"/>
      <c r="I28" s="20"/>
      <c r="J28" s="20" t="str">
        <f>'填表说明'!B8</f>
        <v>评估人员：</v>
      </c>
    </row>
    <row r="29" spans="1:8" ht="15.75" customHeight="1">
      <c r="A29" s="13" t="str">
        <f>'填表说明'!B16</f>
        <v>填表日期：2017年01月10日</v>
      </c>
      <c r="G29" s="181"/>
      <c r="H29" s="181"/>
    </row>
    <row r="30" spans="1:8" ht="15.75" customHeight="1">
      <c r="A30" s="12"/>
      <c r="B30" s="34" t="s">
        <v>380</v>
      </c>
      <c r="C30" s="13" t="s">
        <v>381</v>
      </c>
      <c r="G30" s="181"/>
      <c r="H30" s="181"/>
    </row>
    <row r="31" spans="1:8" ht="15.75" customHeight="1">
      <c r="A31" s="12"/>
      <c r="C31" s="13" t="s">
        <v>382</v>
      </c>
      <c r="G31" s="181"/>
      <c r="H31" s="181"/>
    </row>
  </sheetData>
  <sheetProtection/>
  <mergeCells count="14">
    <mergeCell ref="A2:O2"/>
    <mergeCell ref="A3:O3"/>
    <mergeCell ref="D5:F5"/>
    <mergeCell ref="G5:I5"/>
    <mergeCell ref="L5:M5"/>
    <mergeCell ref="A27:B27"/>
    <mergeCell ref="A5:A6"/>
    <mergeCell ref="B5:B6"/>
    <mergeCell ref="C5:C6"/>
    <mergeCell ref="J5:J6"/>
    <mergeCell ref="K5:K6"/>
    <mergeCell ref="N5:N6"/>
    <mergeCell ref="O5:O6"/>
    <mergeCell ref="P5:P6"/>
  </mergeCells>
  <hyperlinks>
    <hyperlink ref="A1" location="索引目录!E22" display="返回索引页"/>
    <hyperlink ref="B1" location="存货汇总!B10" display="返回"/>
  </hyperlinks>
  <printOptions horizontalCentered="1"/>
  <pageMargins left="0.35" right="0.35" top="0.79" bottom="0.79" header="1.06" footer="0.51"/>
  <pageSetup fitToHeight="0" fitToWidth="1" horizontalDpi="300" verticalDpi="300" orientation="landscape" paperSize="9" scale="86"/>
  <headerFooter alignWithMargins="0">
    <oddHeader>&amp;R&amp;"宋体,常规"&amp;10表&amp;"Times New Roman,常规"3-9-5
&amp;"宋体,常规"共&amp;"Times New Roman,常规"&amp;N&amp;"宋体,常规"页第&amp;"Times New Roman,常规"&amp;P&amp;"宋体,常规"页</oddHead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O29"/>
  <sheetViews>
    <sheetView workbookViewId="0" topLeftCell="A4">
      <selection activeCell="A5" sqref="A5:A6"/>
    </sheetView>
  </sheetViews>
  <sheetFormatPr defaultColWidth="8.75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9.00390625" style="171" bestFit="1" customWidth="1" outlineLevel="1"/>
    <col min="6" max="6" width="13.375" style="171" customWidth="1" outlineLevel="1"/>
    <col min="7" max="7" width="10.625" style="171" customWidth="1"/>
    <col min="8" max="8" width="7.50390625" style="171" customWidth="1"/>
    <col min="9" max="9" width="13.375" style="171" customWidth="1"/>
    <col min="10" max="10" width="13.75390625" style="171" customWidth="1"/>
    <col min="11" max="11" width="9.50390625" style="13" customWidth="1"/>
    <col min="12" max="12" width="8.625" style="171" customWidth="1"/>
    <col min="13" max="13" width="13.75390625" style="171" customWidth="1"/>
    <col min="14" max="14" width="8.75390625" style="171" customWidth="1"/>
    <col min="15" max="15" width="9.50390625" style="13" customWidth="1"/>
    <col min="16" max="32" width="9.00390625" style="13" bestFit="1" customWidth="1"/>
    <col min="33" max="16384" width="8.75390625" style="13" customWidth="1"/>
  </cols>
  <sheetData>
    <row r="1" spans="1:15" ht="15">
      <c r="A1" s="14" t="s">
        <v>98</v>
      </c>
      <c r="B1" s="15" t="s">
        <v>223</v>
      </c>
      <c r="C1" s="16"/>
      <c r="D1" s="16"/>
      <c r="E1" s="16"/>
      <c r="F1" s="16"/>
      <c r="G1" s="16"/>
      <c r="H1" s="16"/>
      <c r="I1" s="16"/>
      <c r="J1" s="16"/>
      <c r="K1" s="16"/>
      <c r="L1" s="16"/>
      <c r="M1" s="16"/>
      <c r="N1" s="16"/>
      <c r="O1" s="16"/>
    </row>
    <row r="2" spans="1:15" s="11" customFormat="1" ht="30" customHeight="1">
      <c r="A2" s="17" t="s">
        <v>387</v>
      </c>
      <c r="B2" s="18"/>
      <c r="C2" s="18"/>
      <c r="D2" s="18"/>
      <c r="E2" s="18"/>
      <c r="F2" s="18"/>
      <c r="G2" s="18"/>
      <c r="H2" s="18"/>
      <c r="I2" s="18"/>
      <c r="J2" s="18"/>
      <c r="K2" s="18"/>
      <c r="L2" s="18"/>
      <c r="M2" s="18"/>
      <c r="N2" s="18"/>
      <c r="O2" s="18"/>
    </row>
    <row r="3" spans="1:15" ht="13.5" customHeight="1">
      <c r="A3" s="19" t="str">
        <f>'填表说明'!B9</f>
        <v>评估基准日：2016年12月31日</v>
      </c>
      <c r="B3" s="19"/>
      <c r="C3" s="19"/>
      <c r="D3" s="19"/>
      <c r="E3" s="19"/>
      <c r="F3" s="19"/>
      <c r="G3" s="19"/>
      <c r="H3" s="19"/>
      <c r="I3" s="19"/>
      <c r="J3" s="33"/>
      <c r="K3" s="33"/>
      <c r="L3" s="33"/>
      <c r="M3" s="33"/>
      <c r="N3" s="33"/>
      <c r="O3" s="33"/>
    </row>
    <row r="4" spans="1:15" ht="15.75" customHeight="1">
      <c r="A4" s="20" t="str">
        <f>'填表说明'!B11</f>
        <v>资产占有单位名称：黑龙江斯达特兽药有限公司</v>
      </c>
      <c r="O4" s="34" t="s">
        <v>100</v>
      </c>
    </row>
    <row r="5" spans="1:15" s="12" customFormat="1" ht="15.75" customHeight="1">
      <c r="A5" s="21" t="s">
        <v>173</v>
      </c>
      <c r="B5" s="21" t="s">
        <v>373</v>
      </c>
      <c r="C5" s="90" t="s">
        <v>374</v>
      </c>
      <c r="D5" s="21" t="s">
        <v>205</v>
      </c>
      <c r="E5" s="24"/>
      <c r="F5" s="43"/>
      <c r="G5" s="44" t="s">
        <v>206</v>
      </c>
      <c r="H5" s="44"/>
      <c r="I5" s="49"/>
      <c r="J5" s="21" t="s">
        <v>207</v>
      </c>
      <c r="K5" s="21" t="s">
        <v>375</v>
      </c>
      <c r="L5" s="21" t="s">
        <v>208</v>
      </c>
      <c r="M5" s="24"/>
      <c r="N5" s="21" t="s">
        <v>228</v>
      </c>
      <c r="O5" s="21" t="s">
        <v>176</v>
      </c>
    </row>
    <row r="6" spans="1:15" s="12" customFormat="1" ht="15.75" customHeight="1">
      <c r="A6" s="24"/>
      <c r="B6" s="24"/>
      <c r="C6" s="91"/>
      <c r="D6" s="21" t="s">
        <v>376</v>
      </c>
      <c r="E6" s="21" t="s">
        <v>377</v>
      </c>
      <c r="F6" s="22" t="s">
        <v>144</v>
      </c>
      <c r="G6" s="45" t="s">
        <v>376</v>
      </c>
      <c r="H6" s="21" t="s">
        <v>377</v>
      </c>
      <c r="I6" s="21" t="s">
        <v>144</v>
      </c>
      <c r="J6" s="24"/>
      <c r="K6" s="24"/>
      <c r="L6" s="21" t="s">
        <v>377</v>
      </c>
      <c r="M6" s="21" t="s">
        <v>144</v>
      </c>
      <c r="N6" s="24"/>
      <c r="O6" s="24"/>
    </row>
    <row r="7" spans="1:15" s="180" customFormat="1" ht="15.75" customHeight="1">
      <c r="A7" s="56"/>
      <c r="B7" s="80"/>
      <c r="C7" s="174"/>
      <c r="D7" s="53"/>
      <c r="E7" s="28">
        <f>IF(D7=0,"",F7/D7)</f>
      </c>
      <c r="F7" s="27"/>
      <c r="G7" s="175"/>
      <c r="H7" s="28">
        <f>IF(G7=0,"",I7/G7)</f>
      </c>
      <c r="I7" s="179"/>
      <c r="J7" s="28"/>
      <c r="K7" s="53"/>
      <c r="L7" s="28"/>
      <c r="M7" s="28"/>
      <c r="N7" s="28">
        <f>IF(J7=0,"",(M7-J7)/J7*100)</f>
      </c>
      <c r="O7" s="35"/>
    </row>
    <row r="8" spans="1:15" ht="15.75" customHeight="1">
      <c r="A8" s="24"/>
      <c r="B8" s="41"/>
      <c r="C8" s="35"/>
      <c r="D8" s="53"/>
      <c r="E8" s="28">
        <f aca="true" t="shared" si="0" ref="E8:E25">IF(D8=0,"",F8/D8)</f>
      </c>
      <c r="F8" s="27"/>
      <c r="G8" s="176"/>
      <c r="H8" s="28">
        <f aca="true" t="shared" si="1" ref="H8:H25">IF(G8=0,"",I8/G8)</f>
      </c>
      <c r="I8" s="177"/>
      <c r="J8" s="28"/>
      <c r="K8" s="53"/>
      <c r="L8" s="28"/>
      <c r="M8" s="28"/>
      <c r="N8" s="28">
        <f aca="true" t="shared" si="2" ref="N8:N25">IF(J8=0,"",(M8-J8)/J8*100)</f>
      </c>
      <c r="O8" s="35"/>
    </row>
    <row r="9" spans="1:15" ht="15.75" customHeight="1">
      <c r="A9" s="24"/>
      <c r="B9" s="25"/>
      <c r="C9" s="35"/>
      <c r="D9" s="53"/>
      <c r="E9" s="28">
        <f t="shared" si="0"/>
      </c>
      <c r="F9" s="27"/>
      <c r="G9" s="176"/>
      <c r="H9" s="28">
        <f t="shared" si="1"/>
      </c>
      <c r="I9" s="177"/>
      <c r="J9" s="28"/>
      <c r="K9" s="53"/>
      <c r="L9" s="28"/>
      <c r="M9" s="28"/>
      <c r="N9" s="28">
        <f t="shared" si="2"/>
      </c>
      <c r="O9" s="35"/>
    </row>
    <row r="10" spans="1:15" ht="15.75" customHeight="1">
      <c r="A10" s="24"/>
      <c r="B10" s="25"/>
      <c r="C10" s="35"/>
      <c r="D10" s="53"/>
      <c r="E10" s="28">
        <f t="shared" si="0"/>
      </c>
      <c r="F10" s="27"/>
      <c r="G10" s="176"/>
      <c r="H10" s="28">
        <f t="shared" si="1"/>
      </c>
      <c r="I10" s="177"/>
      <c r="J10" s="28"/>
      <c r="K10" s="53"/>
      <c r="L10" s="28"/>
      <c r="M10" s="28"/>
      <c r="N10" s="28">
        <f t="shared" si="2"/>
      </c>
      <c r="O10" s="35"/>
    </row>
    <row r="11" spans="1:15" ht="15.75" customHeight="1">
      <c r="A11" s="24"/>
      <c r="B11" s="25"/>
      <c r="C11" s="35"/>
      <c r="D11" s="53"/>
      <c r="E11" s="28">
        <f t="shared" si="0"/>
      </c>
      <c r="F11" s="27"/>
      <c r="G11" s="176"/>
      <c r="H11" s="28">
        <f t="shared" si="1"/>
      </c>
      <c r="I11" s="177"/>
      <c r="J11" s="28"/>
      <c r="K11" s="53"/>
      <c r="L11" s="28"/>
      <c r="M11" s="28"/>
      <c r="N11" s="28">
        <f t="shared" si="2"/>
      </c>
      <c r="O11" s="35"/>
    </row>
    <row r="12" spans="1:15" ht="15.75" customHeight="1">
      <c r="A12" s="24"/>
      <c r="B12" s="25"/>
      <c r="C12" s="35"/>
      <c r="D12" s="53"/>
      <c r="E12" s="28">
        <f t="shared" si="0"/>
      </c>
      <c r="F12" s="27"/>
      <c r="G12" s="176"/>
      <c r="H12" s="28">
        <f t="shared" si="1"/>
      </c>
      <c r="I12" s="177"/>
      <c r="J12" s="28"/>
      <c r="K12" s="53"/>
      <c r="L12" s="28"/>
      <c r="M12" s="28"/>
      <c r="N12" s="28">
        <f t="shared" si="2"/>
      </c>
      <c r="O12" s="35"/>
    </row>
    <row r="13" spans="1:15" ht="15.75" customHeight="1">
      <c r="A13" s="24"/>
      <c r="B13" s="25"/>
      <c r="C13" s="35"/>
      <c r="D13" s="53"/>
      <c r="E13" s="28">
        <f t="shared" si="0"/>
      </c>
      <c r="F13" s="27"/>
      <c r="G13" s="176"/>
      <c r="H13" s="28">
        <f t="shared" si="1"/>
      </c>
      <c r="I13" s="177"/>
      <c r="J13" s="28"/>
      <c r="K13" s="53"/>
      <c r="L13" s="28"/>
      <c r="M13" s="28"/>
      <c r="N13" s="28">
        <f t="shared" si="2"/>
      </c>
      <c r="O13" s="35"/>
    </row>
    <row r="14" spans="1:15" ht="15.75" customHeight="1">
      <c r="A14" s="24"/>
      <c r="B14" s="41"/>
      <c r="C14" s="35"/>
      <c r="D14" s="53"/>
      <c r="E14" s="28">
        <f t="shared" si="0"/>
      </c>
      <c r="F14" s="27"/>
      <c r="G14" s="176"/>
      <c r="H14" s="28">
        <f t="shared" si="1"/>
      </c>
      <c r="I14" s="177"/>
      <c r="J14" s="28"/>
      <c r="K14" s="53"/>
      <c r="L14" s="28"/>
      <c r="M14" s="28"/>
      <c r="N14" s="28">
        <f t="shared" si="2"/>
      </c>
      <c r="O14" s="35"/>
    </row>
    <row r="15" spans="1:15" ht="15.75" customHeight="1">
      <c r="A15" s="24"/>
      <c r="B15" s="41"/>
      <c r="C15" s="35"/>
      <c r="D15" s="53"/>
      <c r="E15" s="28">
        <f t="shared" si="0"/>
      </c>
      <c r="F15" s="27"/>
      <c r="G15" s="176"/>
      <c r="H15" s="28">
        <f t="shared" si="1"/>
      </c>
      <c r="I15" s="177"/>
      <c r="J15" s="28"/>
      <c r="K15" s="53"/>
      <c r="L15" s="28"/>
      <c r="M15" s="28"/>
      <c r="N15" s="28">
        <f t="shared" si="2"/>
      </c>
      <c r="O15" s="35"/>
    </row>
    <row r="16" spans="1:15" ht="15.75" customHeight="1">
      <c r="A16" s="24"/>
      <c r="B16" s="25"/>
      <c r="C16" s="35"/>
      <c r="D16" s="53"/>
      <c r="E16" s="28">
        <f t="shared" si="0"/>
      </c>
      <c r="F16" s="27"/>
      <c r="G16" s="176"/>
      <c r="H16" s="28">
        <f t="shared" si="1"/>
      </c>
      <c r="I16" s="177"/>
      <c r="J16" s="28"/>
      <c r="K16" s="53"/>
      <c r="L16" s="28"/>
      <c r="M16" s="28"/>
      <c r="N16" s="28">
        <f t="shared" si="2"/>
      </c>
      <c r="O16" s="35"/>
    </row>
    <row r="17" spans="1:15" ht="15.75" customHeight="1">
      <c r="A17" s="24"/>
      <c r="B17" s="25"/>
      <c r="C17" s="35"/>
      <c r="D17" s="53"/>
      <c r="E17" s="28">
        <f t="shared" si="0"/>
      </c>
      <c r="F17" s="27"/>
      <c r="G17" s="176"/>
      <c r="H17" s="28">
        <f t="shared" si="1"/>
      </c>
      <c r="I17" s="177"/>
      <c r="J17" s="28"/>
      <c r="K17" s="53"/>
      <c r="L17" s="28"/>
      <c r="M17" s="28"/>
      <c r="N17" s="28">
        <f t="shared" si="2"/>
      </c>
      <c r="O17" s="35"/>
    </row>
    <row r="18" spans="1:15" ht="15.75" customHeight="1">
      <c r="A18" s="24"/>
      <c r="B18" s="25"/>
      <c r="C18" s="35"/>
      <c r="D18" s="53"/>
      <c r="E18" s="28">
        <f t="shared" si="0"/>
      </c>
      <c r="F18" s="27"/>
      <c r="G18" s="176"/>
      <c r="H18" s="28">
        <f t="shared" si="1"/>
      </c>
      <c r="I18" s="177"/>
      <c r="J18" s="28"/>
      <c r="K18" s="53"/>
      <c r="L18" s="28"/>
      <c r="M18" s="28"/>
      <c r="N18" s="28">
        <f t="shared" si="2"/>
      </c>
      <c r="O18" s="35"/>
    </row>
    <row r="19" spans="1:15" ht="15.75" customHeight="1">
      <c r="A19" s="24"/>
      <c r="B19" s="25"/>
      <c r="C19" s="35"/>
      <c r="D19" s="53"/>
      <c r="E19" s="28">
        <f t="shared" si="0"/>
      </c>
      <c r="F19" s="27"/>
      <c r="G19" s="176"/>
      <c r="H19" s="28">
        <f t="shared" si="1"/>
      </c>
      <c r="I19" s="177"/>
      <c r="J19" s="28"/>
      <c r="K19" s="53"/>
      <c r="L19" s="28"/>
      <c r="M19" s="28"/>
      <c r="N19" s="28">
        <f t="shared" si="2"/>
      </c>
      <c r="O19" s="35"/>
    </row>
    <row r="20" spans="1:15" ht="15.75" customHeight="1">
      <c r="A20" s="24"/>
      <c r="B20" s="25"/>
      <c r="C20" s="35"/>
      <c r="D20" s="53"/>
      <c r="E20" s="28">
        <f t="shared" si="0"/>
      </c>
      <c r="F20" s="27"/>
      <c r="G20" s="176"/>
      <c r="H20" s="28">
        <f t="shared" si="1"/>
      </c>
      <c r="I20" s="177"/>
      <c r="J20" s="28"/>
      <c r="K20" s="53"/>
      <c r="L20" s="28"/>
      <c r="M20" s="28"/>
      <c r="N20" s="28">
        <f t="shared" si="2"/>
      </c>
      <c r="O20" s="35"/>
    </row>
    <row r="21" spans="1:15" ht="15.75" customHeight="1">
      <c r="A21" s="24"/>
      <c r="B21" s="25"/>
      <c r="C21" s="35"/>
      <c r="D21" s="53"/>
      <c r="E21" s="28">
        <f t="shared" si="0"/>
      </c>
      <c r="F21" s="27"/>
      <c r="G21" s="176"/>
      <c r="H21" s="28">
        <f t="shared" si="1"/>
      </c>
      <c r="I21" s="177"/>
      <c r="J21" s="28"/>
      <c r="K21" s="53"/>
      <c r="L21" s="28"/>
      <c r="M21" s="28"/>
      <c r="N21" s="28">
        <f t="shared" si="2"/>
      </c>
      <c r="O21" s="35"/>
    </row>
    <row r="22" spans="1:15" ht="15.75" customHeight="1">
      <c r="A22" s="24"/>
      <c r="B22" s="41"/>
      <c r="C22" s="35"/>
      <c r="D22" s="53"/>
      <c r="E22" s="28">
        <f t="shared" si="0"/>
      </c>
      <c r="F22" s="27"/>
      <c r="G22" s="176"/>
      <c r="H22" s="28">
        <f t="shared" si="1"/>
      </c>
      <c r="I22" s="177"/>
      <c r="J22" s="28"/>
      <c r="K22" s="53"/>
      <c r="L22" s="28"/>
      <c r="M22" s="28"/>
      <c r="N22" s="28">
        <f t="shared" si="2"/>
      </c>
      <c r="O22" s="35"/>
    </row>
    <row r="23" spans="1:15" ht="15.75" customHeight="1">
      <c r="A23" s="24"/>
      <c r="B23" s="41"/>
      <c r="C23" s="35"/>
      <c r="D23" s="53"/>
      <c r="E23" s="28">
        <f t="shared" si="0"/>
      </c>
      <c r="F23" s="27"/>
      <c r="G23" s="176"/>
      <c r="H23" s="28">
        <f t="shared" si="1"/>
      </c>
      <c r="I23" s="177"/>
      <c r="J23" s="28"/>
      <c r="K23" s="53"/>
      <c r="L23" s="28"/>
      <c r="M23" s="28"/>
      <c r="N23" s="28">
        <f t="shared" si="2"/>
      </c>
      <c r="O23" s="35"/>
    </row>
    <row r="24" spans="1:15" ht="15.75" customHeight="1">
      <c r="A24" s="24"/>
      <c r="B24" s="25"/>
      <c r="C24" s="35"/>
      <c r="D24" s="53"/>
      <c r="E24" s="28">
        <f t="shared" si="0"/>
      </c>
      <c r="F24" s="27"/>
      <c r="G24" s="176"/>
      <c r="H24" s="28">
        <f t="shared" si="1"/>
      </c>
      <c r="I24" s="177"/>
      <c r="J24" s="28"/>
      <c r="K24" s="53"/>
      <c r="L24" s="28"/>
      <c r="M24" s="28"/>
      <c r="N24" s="28">
        <f t="shared" si="2"/>
      </c>
      <c r="O24" s="35"/>
    </row>
    <row r="25" spans="1:15" ht="15.75" customHeight="1">
      <c r="A25" s="24"/>
      <c r="B25" s="25"/>
      <c r="C25" s="35"/>
      <c r="D25" s="53"/>
      <c r="E25" s="28">
        <f t="shared" si="0"/>
      </c>
      <c r="F25" s="27"/>
      <c r="G25" s="176"/>
      <c r="H25" s="28">
        <f t="shared" si="1"/>
      </c>
      <c r="I25" s="177"/>
      <c r="J25" s="28"/>
      <c r="K25" s="53"/>
      <c r="L25" s="28"/>
      <c r="M25" s="28"/>
      <c r="N25" s="28">
        <f t="shared" si="2"/>
      </c>
      <c r="O25" s="35"/>
    </row>
    <row r="26" spans="1:15" ht="15.75" customHeight="1">
      <c r="A26" s="24"/>
      <c r="B26" s="25"/>
      <c r="C26" s="35"/>
      <c r="D26" s="53"/>
      <c r="E26" s="177"/>
      <c r="F26" s="27"/>
      <c r="G26" s="176"/>
      <c r="H26" s="177"/>
      <c r="I26" s="177"/>
      <c r="J26" s="28"/>
      <c r="K26" s="53"/>
      <c r="L26" s="28"/>
      <c r="M26" s="28"/>
      <c r="N26" s="28"/>
      <c r="O26" s="35"/>
    </row>
    <row r="27" spans="1:15" ht="15.75" customHeight="1">
      <c r="A27" s="30" t="s">
        <v>335</v>
      </c>
      <c r="B27" s="45"/>
      <c r="C27" s="35"/>
      <c r="D27" s="53"/>
      <c r="E27" s="28"/>
      <c r="F27" s="27">
        <f>SUM(F7:F26)</f>
        <v>0</v>
      </c>
      <c r="G27" s="88"/>
      <c r="H27" s="28"/>
      <c r="I27" s="28">
        <f>SUM(I7:I26)</f>
        <v>0</v>
      </c>
      <c r="J27" s="28">
        <f>SUM(J7:J26)</f>
        <v>0</v>
      </c>
      <c r="K27" s="53"/>
      <c r="L27" s="28"/>
      <c r="M27" s="28">
        <f>SUM(M7:M26)</f>
        <v>0</v>
      </c>
      <c r="N27" s="28">
        <f>IF(J27=0,"",(M27-J27)/J27*100)</f>
      </c>
      <c r="O27" s="35"/>
    </row>
    <row r="28" spans="1:14" ht="15.75" customHeight="1">
      <c r="A28" s="32" t="str">
        <f>'填表说明'!B12</f>
        <v>资产占有单位填表人：</v>
      </c>
      <c r="E28" s="13"/>
      <c r="F28" s="13"/>
      <c r="G28" s="181"/>
      <c r="H28" s="20"/>
      <c r="I28" s="20"/>
      <c r="J28" s="20" t="str">
        <f>'填表说明'!B8</f>
        <v>评估人员：</v>
      </c>
      <c r="L28" s="13"/>
      <c r="M28" s="13"/>
      <c r="N28" s="13"/>
    </row>
    <row r="29" spans="1:14" ht="15.75" customHeight="1">
      <c r="A29" s="13" t="str">
        <f>'填表说明'!B16</f>
        <v>填表日期：2017年01月10日</v>
      </c>
      <c r="E29" s="13"/>
      <c r="F29" s="13"/>
      <c r="G29" s="181"/>
      <c r="H29" s="181"/>
      <c r="I29" s="181"/>
      <c r="J29" s="13"/>
      <c r="L29" s="13"/>
      <c r="M29" s="13"/>
      <c r="N29" s="13"/>
    </row>
  </sheetData>
  <sheetProtection/>
  <mergeCells count="13">
    <mergeCell ref="A2:O2"/>
    <mergeCell ref="A3:O3"/>
    <mergeCell ref="D5:F5"/>
    <mergeCell ref="G5:I5"/>
    <mergeCell ref="L5:M5"/>
    <mergeCell ref="A27:B27"/>
    <mergeCell ref="A5:A6"/>
    <mergeCell ref="B5:B6"/>
    <mergeCell ref="C5:C6"/>
    <mergeCell ref="J5:J6"/>
    <mergeCell ref="K5:K6"/>
    <mergeCell ref="N5:N6"/>
    <mergeCell ref="O5:O6"/>
  </mergeCells>
  <hyperlinks>
    <hyperlink ref="A1" location="索引目录!E23" display="返回索引页"/>
    <hyperlink ref="B1" location="存货汇总!B11" display="返回"/>
  </hyperlinks>
  <printOptions horizontalCentered="1"/>
  <pageMargins left="0.35" right="0.35" top="0.79" bottom="0.79" header="1.06" footer="0.51"/>
  <pageSetup fitToHeight="0" fitToWidth="1" horizontalDpi="300" verticalDpi="300" orientation="landscape" paperSize="9" scale="84"/>
  <headerFooter alignWithMargins="0">
    <oddHeader>&amp;R&amp;"宋体,常规"&amp;10表&amp;"Times New Roman,常规"3-9-6
&amp;"宋体,常规"共&amp;"Times New Roman,常规"&amp;N&amp;"宋体,常规"页第&amp;"Times New Roman,常规"&amp;P&amp;"宋体,常规"页</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P29"/>
  <sheetViews>
    <sheetView workbookViewId="0" topLeftCell="A1">
      <selection activeCell="A5" sqref="A5:A6"/>
    </sheetView>
  </sheetViews>
  <sheetFormatPr defaultColWidth="8.75390625" defaultRowHeight="15.75" customHeight="1" outlineLevelCol="1"/>
  <cols>
    <col min="1" max="1" width="5.75390625" style="13" customWidth="1"/>
    <col min="2" max="2" width="15.625" style="13" customWidth="1"/>
    <col min="3" max="3" width="11.25390625" style="13" customWidth="1"/>
    <col min="4" max="4" width="5.125" style="13" customWidth="1"/>
    <col min="5" max="5" width="9.00390625" style="13" bestFit="1" customWidth="1" outlineLevel="1"/>
    <col min="6" max="6" width="9.00390625" style="171" bestFit="1" customWidth="1" outlineLevel="1"/>
    <col min="7" max="7" width="12.75390625" style="171" customWidth="1" outlineLevel="1"/>
    <col min="8" max="8" width="10.25390625" style="171" customWidth="1"/>
    <col min="9" max="9" width="6.875" style="171" customWidth="1"/>
    <col min="10" max="10" width="13.125" style="171" bestFit="1" customWidth="1"/>
    <col min="11" max="11" width="10.625" style="171" customWidth="1"/>
    <col min="12" max="12" width="7.25390625" style="13" customWidth="1"/>
    <col min="13" max="13" width="8.50390625" style="171" customWidth="1"/>
    <col min="14" max="14" width="12.25390625" style="171" customWidth="1"/>
    <col min="15" max="15" width="7.00390625" style="171" customWidth="1"/>
    <col min="16" max="16" width="8.125" style="13" customWidth="1"/>
    <col min="17" max="32" width="9.00390625" style="13" bestFit="1" customWidth="1"/>
    <col min="33" max="16384" width="8.75390625" style="13" customWidth="1"/>
  </cols>
  <sheetData>
    <row r="1" spans="1:16" ht="15">
      <c r="A1" s="14" t="s">
        <v>98</v>
      </c>
      <c r="B1" s="36" t="s">
        <v>223</v>
      </c>
      <c r="C1" s="12"/>
      <c r="D1" s="12"/>
      <c r="E1" s="12"/>
      <c r="F1" s="12"/>
      <c r="G1" s="12"/>
      <c r="H1" s="12"/>
      <c r="I1" s="12"/>
      <c r="J1" s="12"/>
      <c r="K1" s="12"/>
      <c r="L1" s="12"/>
      <c r="M1" s="12"/>
      <c r="N1" s="12"/>
      <c r="O1" s="12"/>
      <c r="P1" s="12"/>
    </row>
    <row r="2" spans="1:16" s="11" customFormat="1" ht="30" customHeight="1">
      <c r="A2" s="17" t="s">
        <v>388</v>
      </c>
      <c r="B2" s="37"/>
      <c r="C2" s="37"/>
      <c r="D2" s="37"/>
      <c r="E2" s="37"/>
      <c r="F2" s="37"/>
      <c r="G2" s="37"/>
      <c r="H2" s="37"/>
      <c r="I2" s="37"/>
      <c r="J2" s="37"/>
      <c r="K2" s="37"/>
      <c r="L2" s="37"/>
      <c r="M2" s="37"/>
      <c r="N2" s="37"/>
      <c r="O2" s="37"/>
      <c r="P2" s="37"/>
    </row>
    <row r="3" spans="1:16" ht="13.5" customHeight="1">
      <c r="A3" s="19" t="str">
        <f>'填表说明'!B9</f>
        <v>评估基准日：2016年12月31日</v>
      </c>
      <c r="B3" s="19"/>
      <c r="C3" s="19"/>
      <c r="D3" s="19"/>
      <c r="E3" s="19"/>
      <c r="F3" s="19"/>
      <c r="G3" s="19"/>
      <c r="H3" s="19"/>
      <c r="I3" s="19"/>
      <c r="J3" s="33"/>
      <c r="K3" s="33"/>
      <c r="L3" s="33"/>
      <c r="M3" s="33"/>
      <c r="N3" s="33"/>
      <c r="O3" s="33"/>
      <c r="P3" s="33"/>
    </row>
    <row r="4" spans="1:16" ht="15.75" customHeight="1">
      <c r="A4" s="20" t="str">
        <f>'填表说明'!B11</f>
        <v>资产占有单位名称：黑龙江斯达特兽药有限公司</v>
      </c>
      <c r="P4" s="34" t="s">
        <v>100</v>
      </c>
    </row>
    <row r="5" spans="1:16" s="12" customFormat="1" ht="15.75" customHeight="1">
      <c r="A5" s="21" t="s">
        <v>173</v>
      </c>
      <c r="B5" s="21" t="s">
        <v>389</v>
      </c>
      <c r="C5" s="21" t="s">
        <v>390</v>
      </c>
      <c r="D5" s="90" t="s">
        <v>374</v>
      </c>
      <c r="E5" s="21" t="s">
        <v>205</v>
      </c>
      <c r="F5" s="24"/>
      <c r="G5" s="43"/>
      <c r="H5" s="44" t="s">
        <v>206</v>
      </c>
      <c r="I5" s="44"/>
      <c r="J5" s="49"/>
      <c r="K5" s="172" t="s">
        <v>207</v>
      </c>
      <c r="L5" s="21" t="s">
        <v>375</v>
      </c>
      <c r="M5" s="172" t="s">
        <v>208</v>
      </c>
      <c r="N5" s="178"/>
      <c r="O5" s="172" t="s">
        <v>228</v>
      </c>
      <c r="P5" s="21" t="s">
        <v>176</v>
      </c>
    </row>
    <row r="6" spans="1:16" s="12" customFormat="1" ht="15.75" customHeight="1">
      <c r="A6" s="24"/>
      <c r="B6" s="24"/>
      <c r="C6" s="24"/>
      <c r="D6" s="91"/>
      <c r="E6" s="21" t="s">
        <v>376</v>
      </c>
      <c r="F6" s="172" t="s">
        <v>377</v>
      </c>
      <c r="G6" s="173" t="s">
        <v>144</v>
      </c>
      <c r="H6" s="45" t="s">
        <v>376</v>
      </c>
      <c r="I6" s="21" t="s">
        <v>377</v>
      </c>
      <c r="J6" s="21" t="s">
        <v>144</v>
      </c>
      <c r="K6" s="178"/>
      <c r="L6" s="24"/>
      <c r="M6" s="172" t="s">
        <v>377</v>
      </c>
      <c r="N6" s="172" t="s">
        <v>144</v>
      </c>
      <c r="O6" s="178"/>
      <c r="P6" s="24"/>
    </row>
    <row r="7" spans="1:16" ht="15.75" customHeight="1">
      <c r="A7" s="56"/>
      <c r="B7" s="80"/>
      <c r="C7" s="24"/>
      <c r="D7" s="174"/>
      <c r="E7" s="53"/>
      <c r="F7" s="28">
        <f aca="true" t="shared" si="0" ref="F7:F25">IF(E7=0,"",G7/E7)</f>
      </c>
      <c r="G7" s="27"/>
      <c r="H7" s="175"/>
      <c r="I7" s="28">
        <f aca="true" t="shared" si="1" ref="I7:I25">IF(H7=0,"",J7/H7)</f>
      </c>
      <c r="J7" s="179"/>
      <c r="K7" s="28"/>
      <c r="L7" s="53"/>
      <c r="M7" s="28"/>
      <c r="N7" s="28"/>
      <c r="O7" s="28">
        <f aca="true" t="shared" si="2" ref="O7:O25">IF(K7=0,"",(N7-K7)/K7*100)</f>
      </c>
      <c r="P7" s="35"/>
    </row>
    <row r="8" spans="1:16" ht="15.75" customHeight="1">
      <c r="A8" s="24"/>
      <c r="B8" s="41"/>
      <c r="C8" s="24"/>
      <c r="D8" s="35"/>
      <c r="E8" s="53"/>
      <c r="F8" s="28">
        <f t="shared" si="0"/>
      </c>
      <c r="G8" s="27"/>
      <c r="H8" s="176"/>
      <c r="I8" s="28">
        <f t="shared" si="1"/>
      </c>
      <c r="J8" s="177"/>
      <c r="K8" s="28"/>
      <c r="L8" s="53"/>
      <c r="M8" s="28"/>
      <c r="N8" s="28"/>
      <c r="O8" s="28">
        <f t="shared" si="2"/>
      </c>
      <c r="P8" s="35"/>
    </row>
    <row r="9" spans="1:16" ht="15.75" customHeight="1">
      <c r="A9" s="24"/>
      <c r="B9" s="25"/>
      <c r="C9" s="24"/>
      <c r="D9" s="35"/>
      <c r="E9" s="53"/>
      <c r="F9" s="28">
        <f t="shared" si="0"/>
      </c>
      <c r="G9" s="27"/>
      <c r="H9" s="176"/>
      <c r="I9" s="28">
        <f t="shared" si="1"/>
      </c>
      <c r="J9" s="177"/>
      <c r="K9" s="28"/>
      <c r="L9" s="53"/>
      <c r="M9" s="28"/>
      <c r="N9" s="28"/>
      <c r="O9" s="28">
        <f t="shared" si="2"/>
      </c>
      <c r="P9" s="35"/>
    </row>
    <row r="10" spans="1:16" ht="15.75" customHeight="1">
      <c r="A10" s="24"/>
      <c r="B10" s="25"/>
      <c r="C10" s="24"/>
      <c r="D10" s="35"/>
      <c r="E10" s="53"/>
      <c r="F10" s="28">
        <f t="shared" si="0"/>
      </c>
      <c r="G10" s="27"/>
      <c r="H10" s="176"/>
      <c r="I10" s="28">
        <f t="shared" si="1"/>
      </c>
      <c r="J10" s="177"/>
      <c r="K10" s="28"/>
      <c r="L10" s="53"/>
      <c r="M10" s="28"/>
      <c r="N10" s="28"/>
      <c r="O10" s="28">
        <f t="shared" si="2"/>
      </c>
      <c r="P10" s="35"/>
    </row>
    <row r="11" spans="1:16" ht="15.75" customHeight="1">
      <c r="A11" s="24"/>
      <c r="B11" s="25"/>
      <c r="C11" s="24"/>
      <c r="D11" s="35"/>
      <c r="E11" s="53"/>
      <c r="F11" s="28">
        <f t="shared" si="0"/>
      </c>
      <c r="G11" s="27"/>
      <c r="H11" s="176"/>
      <c r="I11" s="28">
        <f t="shared" si="1"/>
      </c>
      <c r="J11" s="177"/>
      <c r="K11" s="28"/>
      <c r="L11" s="53"/>
      <c r="M11" s="28"/>
      <c r="N11" s="28"/>
      <c r="O11" s="28">
        <f t="shared" si="2"/>
      </c>
      <c r="P11" s="35"/>
    </row>
    <row r="12" spans="1:16" ht="15.75" customHeight="1">
      <c r="A12" s="24"/>
      <c r="B12" s="25"/>
      <c r="C12" s="24"/>
      <c r="D12" s="35"/>
      <c r="E12" s="53"/>
      <c r="F12" s="28">
        <f t="shared" si="0"/>
      </c>
      <c r="G12" s="27"/>
      <c r="H12" s="176"/>
      <c r="I12" s="28">
        <f t="shared" si="1"/>
      </c>
      <c r="J12" s="177"/>
      <c r="K12" s="28"/>
      <c r="L12" s="53"/>
      <c r="M12" s="28"/>
      <c r="N12" s="28"/>
      <c r="O12" s="28">
        <f t="shared" si="2"/>
      </c>
      <c r="P12" s="35"/>
    </row>
    <row r="13" spans="1:16" ht="15.75" customHeight="1">
      <c r="A13" s="24"/>
      <c r="B13" s="25"/>
      <c r="C13" s="24"/>
      <c r="D13" s="35"/>
      <c r="E13" s="53"/>
      <c r="F13" s="28">
        <f t="shared" si="0"/>
      </c>
      <c r="G13" s="27"/>
      <c r="H13" s="176"/>
      <c r="I13" s="28">
        <f t="shared" si="1"/>
      </c>
      <c r="J13" s="177"/>
      <c r="K13" s="28"/>
      <c r="L13" s="53"/>
      <c r="M13" s="28"/>
      <c r="N13" s="28"/>
      <c r="O13" s="28">
        <f t="shared" si="2"/>
      </c>
      <c r="P13" s="35"/>
    </row>
    <row r="14" spans="1:16" ht="15.75" customHeight="1">
      <c r="A14" s="24"/>
      <c r="B14" s="41"/>
      <c r="C14" s="24"/>
      <c r="D14" s="35"/>
      <c r="E14" s="53"/>
      <c r="F14" s="28">
        <f t="shared" si="0"/>
      </c>
      <c r="G14" s="27"/>
      <c r="H14" s="176"/>
      <c r="I14" s="28">
        <f t="shared" si="1"/>
      </c>
      <c r="J14" s="177"/>
      <c r="K14" s="28"/>
      <c r="L14" s="53"/>
      <c r="M14" s="28"/>
      <c r="N14" s="28"/>
      <c r="O14" s="28">
        <f t="shared" si="2"/>
      </c>
      <c r="P14" s="35"/>
    </row>
    <row r="15" spans="1:16" ht="15.75" customHeight="1">
      <c r="A15" s="24"/>
      <c r="B15" s="41"/>
      <c r="C15" s="24"/>
      <c r="D15" s="35"/>
      <c r="E15" s="53"/>
      <c r="F15" s="28">
        <f t="shared" si="0"/>
      </c>
      <c r="G15" s="27"/>
      <c r="H15" s="176"/>
      <c r="I15" s="28">
        <f t="shared" si="1"/>
      </c>
      <c r="J15" s="177"/>
      <c r="K15" s="28"/>
      <c r="L15" s="53"/>
      <c r="M15" s="28"/>
      <c r="N15" s="28"/>
      <c r="O15" s="28">
        <f t="shared" si="2"/>
      </c>
      <c r="P15" s="35"/>
    </row>
    <row r="16" spans="1:16" ht="15.75" customHeight="1">
      <c r="A16" s="24"/>
      <c r="B16" s="25"/>
      <c r="C16" s="24"/>
      <c r="D16" s="35"/>
      <c r="E16" s="53"/>
      <c r="F16" s="28">
        <f t="shared" si="0"/>
      </c>
      <c r="G16" s="27"/>
      <c r="H16" s="176"/>
      <c r="I16" s="28">
        <f t="shared" si="1"/>
      </c>
      <c r="J16" s="177"/>
      <c r="K16" s="28"/>
      <c r="L16" s="53"/>
      <c r="M16" s="28"/>
      <c r="N16" s="28"/>
      <c r="O16" s="28">
        <f t="shared" si="2"/>
      </c>
      <c r="P16" s="35"/>
    </row>
    <row r="17" spans="1:16" ht="15.75" customHeight="1">
      <c r="A17" s="24"/>
      <c r="B17" s="25"/>
      <c r="C17" s="24"/>
      <c r="D17" s="35"/>
      <c r="E17" s="53"/>
      <c r="F17" s="28">
        <f t="shared" si="0"/>
      </c>
      <c r="G17" s="27"/>
      <c r="H17" s="176"/>
      <c r="I17" s="28">
        <f t="shared" si="1"/>
      </c>
      <c r="J17" s="177"/>
      <c r="K17" s="28"/>
      <c r="L17" s="53"/>
      <c r="M17" s="28"/>
      <c r="N17" s="28"/>
      <c r="O17" s="28">
        <f t="shared" si="2"/>
      </c>
      <c r="P17" s="35"/>
    </row>
    <row r="18" spans="1:16" ht="15.75" customHeight="1">
      <c r="A18" s="24"/>
      <c r="B18" s="25"/>
      <c r="C18" s="24"/>
      <c r="D18" s="35"/>
      <c r="E18" s="53"/>
      <c r="F18" s="28">
        <f t="shared" si="0"/>
      </c>
      <c r="G18" s="27"/>
      <c r="H18" s="176"/>
      <c r="I18" s="28">
        <f t="shared" si="1"/>
      </c>
      <c r="J18" s="177"/>
      <c r="K18" s="28"/>
      <c r="L18" s="53"/>
      <c r="M18" s="28"/>
      <c r="N18" s="28"/>
      <c r="O18" s="28">
        <f t="shared" si="2"/>
      </c>
      <c r="P18" s="35"/>
    </row>
    <row r="19" spans="1:16" ht="15.75" customHeight="1">
      <c r="A19" s="24"/>
      <c r="B19" s="25"/>
      <c r="C19" s="24"/>
      <c r="D19" s="35"/>
      <c r="E19" s="53"/>
      <c r="F19" s="28">
        <f t="shared" si="0"/>
      </c>
      <c r="G19" s="27"/>
      <c r="H19" s="176"/>
      <c r="I19" s="28">
        <f t="shared" si="1"/>
      </c>
      <c r="J19" s="177"/>
      <c r="K19" s="28"/>
      <c r="L19" s="53"/>
      <c r="M19" s="28"/>
      <c r="N19" s="28"/>
      <c r="O19" s="28">
        <f t="shared" si="2"/>
      </c>
      <c r="P19" s="35"/>
    </row>
    <row r="20" spans="1:16" ht="15.75" customHeight="1">
      <c r="A20" s="24"/>
      <c r="B20" s="25"/>
      <c r="C20" s="24"/>
      <c r="D20" s="35"/>
      <c r="E20" s="53"/>
      <c r="F20" s="28">
        <f t="shared" si="0"/>
      </c>
      <c r="G20" s="27"/>
      <c r="H20" s="176"/>
      <c r="I20" s="28">
        <f t="shared" si="1"/>
      </c>
      <c r="J20" s="177"/>
      <c r="K20" s="28"/>
      <c r="L20" s="53"/>
      <c r="M20" s="28"/>
      <c r="N20" s="28"/>
      <c r="O20" s="28">
        <f t="shared" si="2"/>
      </c>
      <c r="P20" s="35"/>
    </row>
    <row r="21" spans="1:16" ht="15.75" customHeight="1">
      <c r="A21" s="24"/>
      <c r="B21" s="25"/>
      <c r="C21" s="24"/>
      <c r="D21" s="35"/>
      <c r="E21" s="53"/>
      <c r="F21" s="28">
        <f t="shared" si="0"/>
      </c>
      <c r="G21" s="27"/>
      <c r="H21" s="176"/>
      <c r="I21" s="28">
        <f t="shared" si="1"/>
      </c>
      <c r="J21" s="177"/>
      <c r="K21" s="28"/>
      <c r="L21" s="53"/>
      <c r="M21" s="28"/>
      <c r="N21" s="28"/>
      <c r="O21" s="28">
        <f t="shared" si="2"/>
      </c>
      <c r="P21" s="35"/>
    </row>
    <row r="22" spans="1:16" ht="15.75" customHeight="1">
      <c r="A22" s="24"/>
      <c r="B22" s="41"/>
      <c r="C22" s="24"/>
      <c r="D22" s="35"/>
      <c r="E22" s="53"/>
      <c r="F22" s="28">
        <f t="shared" si="0"/>
      </c>
      <c r="G22" s="27"/>
      <c r="H22" s="176"/>
      <c r="I22" s="28">
        <f t="shared" si="1"/>
      </c>
      <c r="J22" s="177"/>
      <c r="K22" s="28"/>
      <c r="L22" s="53"/>
      <c r="M22" s="28"/>
      <c r="N22" s="28"/>
      <c r="O22" s="28">
        <f t="shared" si="2"/>
      </c>
      <c r="P22" s="35"/>
    </row>
    <row r="23" spans="1:16" ht="15.75" customHeight="1">
      <c r="A23" s="24"/>
      <c r="B23" s="41"/>
      <c r="C23" s="24"/>
      <c r="D23" s="35"/>
      <c r="E23" s="53"/>
      <c r="F23" s="28">
        <f t="shared" si="0"/>
      </c>
      <c r="G23" s="27"/>
      <c r="H23" s="176"/>
      <c r="I23" s="28">
        <f t="shared" si="1"/>
      </c>
      <c r="J23" s="177"/>
      <c r="K23" s="28"/>
      <c r="L23" s="53"/>
      <c r="M23" s="28"/>
      <c r="N23" s="28"/>
      <c r="O23" s="28">
        <f t="shared" si="2"/>
      </c>
      <c r="P23" s="35"/>
    </row>
    <row r="24" spans="1:16" ht="15.75" customHeight="1">
      <c r="A24" s="24"/>
      <c r="B24" s="25"/>
      <c r="C24" s="24"/>
      <c r="D24" s="35"/>
      <c r="E24" s="53"/>
      <c r="F24" s="28">
        <f t="shared" si="0"/>
      </c>
      <c r="G24" s="27"/>
      <c r="H24" s="176"/>
      <c r="I24" s="28">
        <f t="shared" si="1"/>
      </c>
      <c r="J24" s="177"/>
      <c r="K24" s="28"/>
      <c r="L24" s="53"/>
      <c r="M24" s="28"/>
      <c r="N24" s="28"/>
      <c r="O24" s="28">
        <f t="shared" si="2"/>
      </c>
      <c r="P24" s="35"/>
    </row>
    <row r="25" spans="1:16" ht="15.75" customHeight="1">
      <c r="A25" s="24"/>
      <c r="B25" s="25"/>
      <c r="C25" s="24"/>
      <c r="D25" s="35"/>
      <c r="E25" s="53"/>
      <c r="F25" s="28">
        <f t="shared" si="0"/>
      </c>
      <c r="G25" s="27"/>
      <c r="H25" s="176"/>
      <c r="I25" s="28">
        <f t="shared" si="1"/>
      </c>
      <c r="J25" s="177"/>
      <c r="K25" s="28"/>
      <c r="L25" s="53"/>
      <c r="M25" s="28"/>
      <c r="N25" s="28"/>
      <c r="O25" s="28">
        <f t="shared" si="2"/>
      </c>
      <c r="P25" s="35"/>
    </row>
    <row r="26" spans="1:16" ht="15.75" customHeight="1">
      <c r="A26" s="24"/>
      <c r="B26" s="25"/>
      <c r="C26" s="24"/>
      <c r="D26" s="35"/>
      <c r="E26" s="53"/>
      <c r="F26" s="177"/>
      <c r="G26" s="27"/>
      <c r="H26" s="176"/>
      <c r="I26" s="177"/>
      <c r="J26" s="177"/>
      <c r="K26" s="28"/>
      <c r="L26" s="53"/>
      <c r="M26" s="28"/>
      <c r="N26" s="28"/>
      <c r="O26" s="28"/>
      <c r="P26" s="35"/>
    </row>
    <row r="27" spans="1:16" ht="15.75" customHeight="1">
      <c r="A27" s="30" t="s">
        <v>335</v>
      </c>
      <c r="B27" s="45"/>
      <c r="C27" s="24"/>
      <c r="D27" s="35"/>
      <c r="E27" s="53"/>
      <c r="F27" s="28"/>
      <c r="G27" s="27">
        <f>SUM(G7:G26)</f>
        <v>0</v>
      </c>
      <c r="H27" s="88"/>
      <c r="I27" s="28"/>
      <c r="J27" s="28">
        <f>SUM(J7:J26)</f>
        <v>0</v>
      </c>
      <c r="K27" s="28">
        <f>SUM(K7:K26)</f>
        <v>0</v>
      </c>
      <c r="L27" s="53"/>
      <c r="M27" s="28"/>
      <c r="N27" s="28">
        <f>SUM(N7:N26)</f>
        <v>0</v>
      </c>
      <c r="O27" s="28">
        <f>IF(K27=0,"",(N27-K27)/K27*100)</f>
      </c>
      <c r="P27" s="35"/>
    </row>
    <row r="28" spans="1:11" ht="15.75" customHeight="1">
      <c r="A28" s="32" t="str">
        <f>'填表说明'!B12</f>
        <v>资产占有单位填表人：</v>
      </c>
      <c r="K28" s="20" t="str">
        <f>'填表说明'!B8</f>
        <v>评估人员：</v>
      </c>
    </row>
    <row r="29" ht="15.75" customHeight="1">
      <c r="A29" s="32" t="str">
        <f>'填表说明'!B16</f>
        <v>填表日期：2017年01月10日</v>
      </c>
    </row>
  </sheetData>
  <sheetProtection/>
  <mergeCells count="14">
    <mergeCell ref="A2:P2"/>
    <mergeCell ref="A3:P3"/>
    <mergeCell ref="E5:G5"/>
    <mergeCell ref="H5:J5"/>
    <mergeCell ref="M5:N5"/>
    <mergeCell ref="A27:B27"/>
    <mergeCell ref="A5:A6"/>
    <mergeCell ref="B5:B6"/>
    <mergeCell ref="C5:C6"/>
    <mergeCell ref="D5:D6"/>
    <mergeCell ref="K5:K6"/>
    <mergeCell ref="L5:L6"/>
    <mergeCell ref="O5:O6"/>
    <mergeCell ref="P5:P6"/>
  </mergeCells>
  <hyperlinks>
    <hyperlink ref="A1" location="索引目录!E24" display="返回索引页"/>
    <hyperlink ref="B1" location="存货汇总!B12" display="返回"/>
  </hyperlinks>
  <printOptions horizontalCentered="1"/>
  <pageMargins left="0.35" right="0.35" top="0.79" bottom="0.79" header="1.06" footer="0.51"/>
  <pageSetup fitToHeight="0" fitToWidth="1" horizontalDpi="300" verticalDpi="300" orientation="landscape" paperSize="9" scale="86"/>
  <headerFooter alignWithMargins="0">
    <oddHeader>&amp;R&amp;"宋体,常规"&amp;10表&amp;"Times New Roman,常规"3-9-7
&amp;"宋体,常规"共&amp;"Times New Roman,常规"&amp;N&amp;"宋体,常规"页第&amp;"Times New Roman,常规"&amp;P&amp;"宋体,常规"页</oddHeader>
  </headerFooter>
</worksheet>
</file>

<file path=xl/worksheets/sheet3.xml><?xml version="1.0" encoding="utf-8"?>
<worksheet xmlns="http://schemas.openxmlformats.org/spreadsheetml/2006/main" xmlns:r="http://schemas.openxmlformats.org/officeDocument/2006/relationships">
  <dimension ref="A1:J54"/>
  <sheetViews>
    <sheetView showGridLines="0" workbookViewId="0" topLeftCell="A1">
      <selection activeCell="G37" sqref="G37"/>
    </sheetView>
  </sheetViews>
  <sheetFormatPr defaultColWidth="8.75390625" defaultRowHeight="15.75"/>
  <cols>
    <col min="1" max="1" width="1.4921875" style="532" customWidth="1"/>
    <col min="2" max="2" width="13.50390625" style="532" customWidth="1"/>
    <col min="3" max="3" width="15.75390625" style="532" customWidth="1"/>
    <col min="4" max="4" width="18.125" style="532" customWidth="1"/>
    <col min="5" max="5" width="17.25390625" style="532" bestFit="1" customWidth="1"/>
    <col min="6" max="6" width="8.25390625" style="532" customWidth="1"/>
    <col min="7" max="7" width="4.875" style="532" customWidth="1"/>
    <col min="8" max="9" width="12.75390625" style="532" customWidth="1"/>
    <col min="10" max="32" width="9.00390625" style="532" bestFit="1" customWidth="1"/>
    <col min="33" max="16384" width="8.75390625" style="532" customWidth="1"/>
  </cols>
  <sheetData>
    <row r="1" spans="1:10" ht="17.25">
      <c r="A1" s="533" t="s">
        <v>13</v>
      </c>
      <c r="B1" s="534"/>
      <c r="C1" s="534"/>
      <c r="D1" s="534"/>
      <c r="E1" s="534"/>
      <c r="F1" s="534"/>
      <c r="G1" s="534"/>
      <c r="H1" s="534"/>
      <c r="I1" s="534"/>
      <c r="J1" s="552"/>
    </row>
    <row r="2" spans="1:10" ht="15">
      <c r="A2" s="535"/>
      <c r="B2" s="536" t="s">
        <v>14</v>
      </c>
      <c r="C2" s="537"/>
      <c r="D2" s="537"/>
      <c r="E2" s="537"/>
      <c r="F2" s="537"/>
      <c r="G2" s="538"/>
      <c r="H2" s="537"/>
      <c r="I2" s="537"/>
      <c r="J2" s="550"/>
    </row>
    <row r="3" spans="1:10" ht="15">
      <c r="A3" s="539"/>
      <c r="B3" s="540" t="s">
        <v>15</v>
      </c>
      <c r="C3" s="540"/>
      <c r="E3" s="541"/>
      <c r="F3" s="541"/>
      <c r="G3" s="542"/>
      <c r="H3" s="541"/>
      <c r="I3" s="541"/>
      <c r="J3" s="553"/>
    </row>
    <row r="4" spans="1:10" ht="15">
      <c r="A4" s="543"/>
      <c r="B4" s="544" t="s">
        <v>16</v>
      </c>
      <c r="C4" s="544" t="s">
        <v>17</v>
      </c>
      <c r="D4" s="545" t="s">
        <v>18</v>
      </c>
      <c r="E4" s="546" t="s">
        <v>19</v>
      </c>
      <c r="F4" s="547"/>
      <c r="G4" s="547"/>
      <c r="H4" s="537"/>
      <c r="I4" s="537"/>
      <c r="J4" s="550"/>
    </row>
    <row r="5" spans="1:10" ht="15">
      <c r="A5" s="535"/>
      <c r="B5" s="537"/>
      <c r="C5" s="537"/>
      <c r="D5" s="537"/>
      <c r="E5" s="537"/>
      <c r="F5" s="537"/>
      <c r="G5" s="537"/>
      <c r="H5" s="537"/>
      <c r="I5" s="537"/>
      <c r="J5" s="550"/>
    </row>
    <row r="6" spans="1:10" ht="15">
      <c r="A6" s="535"/>
      <c r="C6" s="546" t="s">
        <v>20</v>
      </c>
      <c r="D6" s="548" t="s">
        <v>21</v>
      </c>
      <c r="E6" s="546" t="s">
        <v>22</v>
      </c>
      <c r="F6" s="546"/>
      <c r="G6" s="546" t="s">
        <v>23</v>
      </c>
      <c r="H6" s="546"/>
      <c r="I6" s="546" t="s">
        <v>24</v>
      </c>
      <c r="J6" s="550"/>
    </row>
    <row r="7" spans="1:10" ht="15">
      <c r="A7" s="535"/>
      <c r="B7" s="537"/>
      <c r="C7" s="537"/>
      <c r="D7" s="537"/>
      <c r="E7" s="546" t="s">
        <v>25</v>
      </c>
      <c r="F7" s="546"/>
      <c r="G7" s="546"/>
      <c r="H7" s="546"/>
      <c r="I7" s="546" t="s">
        <v>26</v>
      </c>
      <c r="J7" s="554"/>
    </row>
    <row r="8" spans="1:10" ht="15">
      <c r="A8" s="535"/>
      <c r="B8" s="537"/>
      <c r="C8" s="537"/>
      <c r="D8" s="537"/>
      <c r="E8" s="546" t="s">
        <v>27</v>
      </c>
      <c r="F8" s="546"/>
      <c r="G8" s="546"/>
      <c r="H8" s="546"/>
      <c r="I8" s="546" t="s">
        <v>28</v>
      </c>
      <c r="J8" s="554"/>
    </row>
    <row r="9" spans="1:10" ht="15">
      <c r="A9" s="535"/>
      <c r="B9" s="537"/>
      <c r="C9" s="537"/>
      <c r="D9" s="546" t="s">
        <v>29</v>
      </c>
      <c r="E9" s="546" t="s">
        <v>30</v>
      </c>
      <c r="F9" s="546"/>
      <c r="G9" s="546"/>
      <c r="H9" s="546"/>
      <c r="I9" s="546" t="s">
        <v>31</v>
      </c>
      <c r="J9" s="554"/>
    </row>
    <row r="10" spans="1:10" ht="15">
      <c r="A10" s="535"/>
      <c r="B10" s="537"/>
      <c r="C10" s="537"/>
      <c r="E10" s="546" t="s">
        <v>32</v>
      </c>
      <c r="F10" s="546"/>
      <c r="G10" s="546"/>
      <c r="H10" s="546"/>
      <c r="I10" s="546" t="s">
        <v>33</v>
      </c>
      <c r="J10" s="554"/>
    </row>
    <row r="11" spans="1:10" ht="15">
      <c r="A11" s="535"/>
      <c r="B11" s="537"/>
      <c r="C11" s="537"/>
      <c r="E11" s="546" t="s">
        <v>34</v>
      </c>
      <c r="F11" s="537"/>
      <c r="G11" s="546"/>
      <c r="H11" s="546"/>
      <c r="I11" s="548" t="s">
        <v>35</v>
      </c>
      <c r="J11" s="550"/>
    </row>
    <row r="12" spans="1:10" ht="15">
      <c r="A12" s="535"/>
      <c r="B12" s="537"/>
      <c r="C12" s="537"/>
      <c r="D12" s="548" t="s">
        <v>36</v>
      </c>
      <c r="F12" s="537"/>
      <c r="G12" s="546"/>
      <c r="H12" s="546"/>
      <c r="I12" s="546" t="s">
        <v>37</v>
      </c>
      <c r="J12" s="550"/>
    </row>
    <row r="13" spans="1:10" ht="15">
      <c r="A13" s="535"/>
      <c r="B13" s="537"/>
      <c r="C13" s="537"/>
      <c r="D13" s="548" t="s">
        <v>38</v>
      </c>
      <c r="F13" s="537"/>
      <c r="G13" s="546"/>
      <c r="H13" s="546"/>
      <c r="I13" s="546" t="s">
        <v>39</v>
      </c>
      <c r="J13" s="550"/>
    </row>
    <row r="14" spans="1:10" ht="15">
      <c r="A14" s="535"/>
      <c r="B14" s="537"/>
      <c r="C14" s="537"/>
      <c r="D14" s="546" t="s">
        <v>40</v>
      </c>
      <c r="F14" s="537"/>
      <c r="G14" s="546"/>
      <c r="H14" s="546"/>
      <c r="I14" s="546" t="s">
        <v>41</v>
      </c>
      <c r="J14" s="550"/>
    </row>
    <row r="15" spans="1:9" ht="15">
      <c r="A15" s="535"/>
      <c r="B15" s="537"/>
      <c r="C15" s="537"/>
      <c r="D15" s="546" t="s">
        <v>42</v>
      </c>
      <c r="F15" s="537"/>
      <c r="G15" s="546"/>
      <c r="H15" s="546"/>
      <c r="I15" s="546" t="s">
        <v>43</v>
      </c>
    </row>
    <row r="16" spans="1:10" ht="15">
      <c r="A16" s="535"/>
      <c r="B16" s="537"/>
      <c r="C16" s="537"/>
      <c r="D16" s="546" t="s">
        <v>44</v>
      </c>
      <c r="F16" s="537"/>
      <c r="G16" s="546"/>
      <c r="H16" s="546"/>
      <c r="I16" s="546" t="s">
        <v>45</v>
      </c>
      <c r="J16" s="550"/>
    </row>
    <row r="17" spans="1:10" ht="15">
      <c r="A17" s="535"/>
      <c r="B17" s="537"/>
      <c r="C17" s="537"/>
      <c r="D17" s="548" t="s">
        <v>46</v>
      </c>
      <c r="F17" s="537"/>
      <c r="G17" s="546"/>
      <c r="H17" s="546"/>
      <c r="I17" s="546" t="s">
        <v>47</v>
      </c>
      <c r="J17" s="550"/>
    </row>
    <row r="18" spans="1:10" ht="15">
      <c r="A18" s="535"/>
      <c r="B18" s="537"/>
      <c r="C18" s="537"/>
      <c r="D18" s="546" t="s">
        <v>48</v>
      </c>
      <c r="E18" s="546" t="s">
        <v>49</v>
      </c>
      <c r="F18" s="537"/>
      <c r="G18" s="546"/>
      <c r="H18" s="546"/>
      <c r="I18" s="546"/>
      <c r="J18" s="550"/>
    </row>
    <row r="19" spans="1:10" ht="15">
      <c r="A19" s="535"/>
      <c r="B19" s="537"/>
      <c r="C19" s="537"/>
      <c r="D19" s="546"/>
      <c r="E19" s="546" t="s">
        <v>50</v>
      </c>
      <c r="F19" s="537"/>
      <c r="G19" s="546"/>
      <c r="H19" s="546"/>
      <c r="I19" s="546"/>
      <c r="J19" s="550"/>
    </row>
    <row r="20" spans="1:10" ht="15">
      <c r="A20" s="535"/>
      <c r="B20" s="537"/>
      <c r="C20" s="537"/>
      <c r="D20" s="546"/>
      <c r="E20" s="546" t="s">
        <v>51</v>
      </c>
      <c r="F20" s="546"/>
      <c r="G20" s="546" t="s">
        <v>52</v>
      </c>
      <c r="H20" s="546"/>
      <c r="I20" s="546" t="s">
        <v>53</v>
      </c>
      <c r="J20" s="550"/>
    </row>
    <row r="21" spans="1:10" ht="15">
      <c r="A21" s="535"/>
      <c r="B21" s="537"/>
      <c r="C21" s="537"/>
      <c r="E21" s="546" t="s">
        <v>54</v>
      </c>
      <c r="F21" s="546"/>
      <c r="G21" s="546"/>
      <c r="H21" s="546"/>
      <c r="I21" s="546" t="s">
        <v>55</v>
      </c>
      <c r="J21" s="550"/>
    </row>
    <row r="22" spans="1:10" ht="15">
      <c r="A22" s="535"/>
      <c r="B22" s="537"/>
      <c r="C22" s="537"/>
      <c r="E22" s="546" t="s">
        <v>56</v>
      </c>
      <c r="F22" s="546"/>
      <c r="G22" s="546"/>
      <c r="H22" s="546"/>
      <c r="I22" s="548" t="s">
        <v>57</v>
      </c>
      <c r="J22" s="550"/>
    </row>
    <row r="23" spans="1:10" ht="15">
      <c r="A23" s="535"/>
      <c r="B23" s="537"/>
      <c r="C23" s="537"/>
      <c r="E23" s="546" t="s">
        <v>58</v>
      </c>
      <c r="F23" s="546"/>
      <c r="G23" s="546"/>
      <c r="H23" s="546"/>
      <c r="I23" s="548" t="s">
        <v>59</v>
      </c>
      <c r="J23" s="550"/>
    </row>
    <row r="24" spans="1:10" ht="15">
      <c r="A24" s="535"/>
      <c r="E24" s="546" t="s">
        <v>60</v>
      </c>
      <c r="F24" s="546"/>
      <c r="G24" s="546"/>
      <c r="H24" s="546"/>
      <c r="I24" s="546" t="s">
        <v>61</v>
      </c>
      <c r="J24" s="550"/>
    </row>
    <row r="25" spans="1:10" ht="15">
      <c r="A25" s="535"/>
      <c r="E25" s="546" t="s">
        <v>62</v>
      </c>
      <c r="F25" s="546"/>
      <c r="G25" s="546"/>
      <c r="H25" s="546"/>
      <c r="I25" s="546" t="s">
        <v>63</v>
      </c>
      <c r="J25" s="550"/>
    </row>
    <row r="26" spans="1:10" ht="15">
      <c r="A26" s="535"/>
      <c r="D26" s="546" t="s">
        <v>64</v>
      </c>
      <c r="E26" s="546"/>
      <c r="G26" s="546"/>
      <c r="H26" s="546"/>
      <c r="I26" s="546" t="s">
        <v>65</v>
      </c>
      <c r="J26" s="550"/>
    </row>
    <row r="27" spans="1:10" ht="15">
      <c r="A27" s="535"/>
      <c r="D27" s="546" t="s">
        <v>66</v>
      </c>
      <c r="E27" s="546"/>
      <c r="G27" s="537"/>
      <c r="H27" s="537"/>
      <c r="I27" s="537"/>
      <c r="J27" s="550"/>
    </row>
    <row r="28" spans="1:10" ht="15">
      <c r="A28" s="535"/>
      <c r="B28" s="537"/>
      <c r="C28" s="546" t="s">
        <v>67</v>
      </c>
      <c r="D28" s="546" t="s">
        <v>68</v>
      </c>
      <c r="E28" s="546" t="s">
        <v>30</v>
      </c>
      <c r="F28" s="549"/>
      <c r="G28" s="537"/>
      <c r="H28" s="537"/>
      <c r="I28" s="537"/>
      <c r="J28" s="550"/>
    </row>
    <row r="29" spans="1:10" ht="15">
      <c r="A29" s="535"/>
      <c r="D29" s="546"/>
      <c r="E29" s="546" t="s">
        <v>32</v>
      </c>
      <c r="F29" s="546"/>
      <c r="G29" s="537"/>
      <c r="H29" s="537"/>
      <c r="I29" s="537"/>
      <c r="J29" s="550"/>
    </row>
    <row r="30" spans="1:10" ht="15">
      <c r="A30" s="535"/>
      <c r="B30" s="537"/>
      <c r="D30" s="546"/>
      <c r="E30" s="546" t="s">
        <v>69</v>
      </c>
      <c r="F30" s="549"/>
      <c r="G30" s="537"/>
      <c r="H30" s="537"/>
      <c r="I30" s="537"/>
      <c r="J30" s="550"/>
    </row>
    <row r="31" spans="1:10" ht="15">
      <c r="A31" s="535"/>
      <c r="B31" s="537"/>
      <c r="C31" s="537"/>
      <c r="D31" s="546" t="s">
        <v>70</v>
      </c>
      <c r="E31" s="546"/>
      <c r="F31" s="549"/>
      <c r="G31" s="537"/>
      <c r="H31" s="537"/>
      <c r="I31" s="537"/>
      <c r="J31" s="550"/>
    </row>
    <row r="32" spans="1:10" ht="14.25" customHeight="1">
      <c r="A32" s="535"/>
      <c r="B32" s="537"/>
      <c r="C32" s="537"/>
      <c r="D32" s="546" t="s">
        <v>71</v>
      </c>
      <c r="E32" s="546"/>
      <c r="F32" s="549"/>
      <c r="G32" s="537"/>
      <c r="H32" s="537"/>
      <c r="I32" s="537"/>
      <c r="J32" s="550"/>
    </row>
    <row r="33" spans="1:10" ht="14.25" customHeight="1">
      <c r="A33" s="535"/>
      <c r="B33" s="537"/>
      <c r="C33" s="537"/>
      <c r="D33" s="546" t="s">
        <v>72</v>
      </c>
      <c r="E33" s="546"/>
      <c r="F33" s="549"/>
      <c r="G33" s="537"/>
      <c r="H33" s="537"/>
      <c r="I33" s="537"/>
      <c r="J33" s="550"/>
    </row>
    <row r="34" spans="1:10" ht="14.25" customHeight="1">
      <c r="A34" s="535"/>
      <c r="B34" s="537"/>
      <c r="C34" s="537"/>
      <c r="D34" s="546" t="s">
        <v>73</v>
      </c>
      <c r="E34" s="546"/>
      <c r="F34" s="549"/>
      <c r="G34" s="537"/>
      <c r="H34" s="550"/>
      <c r="I34" s="550"/>
      <c r="J34" s="550"/>
    </row>
    <row r="35" spans="1:10" ht="15">
      <c r="A35" s="551"/>
      <c r="B35" s="537"/>
      <c r="C35" s="546" t="s">
        <v>74</v>
      </c>
      <c r="D35" s="546" t="s">
        <v>74</v>
      </c>
      <c r="E35" s="546" t="s">
        <v>75</v>
      </c>
      <c r="F35" s="537"/>
      <c r="G35" s="537"/>
      <c r="H35" s="550"/>
      <c r="I35" s="550"/>
      <c r="J35" s="550"/>
    </row>
    <row r="36" spans="1:10" ht="15">
      <c r="A36" s="551"/>
      <c r="B36" s="537"/>
      <c r="D36" s="546"/>
      <c r="E36" s="546" t="s">
        <v>76</v>
      </c>
      <c r="F36" s="537"/>
      <c r="G36" s="537"/>
      <c r="H36" s="550"/>
      <c r="I36" s="550"/>
      <c r="J36" s="550"/>
    </row>
    <row r="37" spans="1:10" ht="15">
      <c r="A37" s="551"/>
      <c r="B37" s="537"/>
      <c r="D37" s="546"/>
      <c r="E37" s="546" t="s">
        <v>77</v>
      </c>
      <c r="F37" s="537"/>
      <c r="G37" s="537"/>
      <c r="H37" s="550"/>
      <c r="I37" s="550"/>
      <c r="J37" s="550"/>
    </row>
    <row r="38" spans="1:10" ht="15">
      <c r="A38" s="551"/>
      <c r="B38" s="537"/>
      <c r="D38" s="546"/>
      <c r="E38" s="546" t="s">
        <v>78</v>
      </c>
      <c r="F38" s="537"/>
      <c r="G38" s="537"/>
      <c r="H38" s="550"/>
      <c r="I38" s="550"/>
      <c r="J38" s="550"/>
    </row>
    <row r="39" spans="1:10" ht="15">
      <c r="A39" s="551"/>
      <c r="B39" s="537"/>
      <c r="D39" s="546"/>
      <c r="E39" s="546" t="s">
        <v>79</v>
      </c>
      <c r="F39" s="537"/>
      <c r="G39" s="537"/>
      <c r="H39" s="550"/>
      <c r="I39" s="550"/>
      <c r="J39" s="550"/>
    </row>
    <row r="40" spans="1:10" ht="15">
      <c r="A40" s="551"/>
      <c r="B40" s="537"/>
      <c r="D40" s="546"/>
      <c r="E40" s="548" t="s">
        <v>80</v>
      </c>
      <c r="F40" s="537"/>
      <c r="G40" s="537"/>
      <c r="H40" s="550"/>
      <c r="I40" s="550"/>
      <c r="J40" s="550"/>
    </row>
    <row r="41" spans="1:10" ht="15">
      <c r="A41" s="551"/>
      <c r="B41" s="537"/>
      <c r="D41" s="546"/>
      <c r="E41" s="546" t="s">
        <v>81</v>
      </c>
      <c r="F41" s="550"/>
      <c r="G41" s="537"/>
      <c r="H41" s="550"/>
      <c r="I41" s="550"/>
      <c r="J41" s="550"/>
    </row>
    <row r="42" spans="1:9" ht="15">
      <c r="A42" s="551"/>
      <c r="B42" s="537"/>
      <c r="C42" s="537"/>
      <c r="D42" s="546" t="s">
        <v>82</v>
      </c>
      <c r="E42" s="546" t="s">
        <v>83</v>
      </c>
      <c r="G42" s="537"/>
      <c r="H42" s="550"/>
      <c r="I42" s="550"/>
    </row>
    <row r="43" spans="1:7" ht="15">
      <c r="A43" s="551"/>
      <c r="B43" s="537"/>
      <c r="C43" s="537"/>
      <c r="D43" s="546"/>
      <c r="E43" s="546" t="s">
        <v>84</v>
      </c>
      <c r="G43" s="537"/>
    </row>
    <row r="44" spans="2:7" ht="15">
      <c r="B44" s="537"/>
      <c r="C44" s="546"/>
      <c r="D44" s="546" t="s">
        <v>85</v>
      </c>
      <c r="E44" s="546"/>
      <c r="F44" s="537"/>
      <c r="G44" s="537"/>
    </row>
    <row r="45" spans="2:7" ht="15">
      <c r="B45" s="537"/>
      <c r="C45" s="546"/>
      <c r="D45" s="546" t="s">
        <v>86</v>
      </c>
      <c r="E45" s="546"/>
      <c r="F45" s="550"/>
      <c r="G45" s="537"/>
    </row>
    <row r="46" spans="2:10" ht="15">
      <c r="B46" s="537"/>
      <c r="C46" s="546"/>
      <c r="D46" s="546" t="s">
        <v>87</v>
      </c>
      <c r="E46" s="546"/>
      <c r="F46" s="550"/>
      <c r="G46" s="537"/>
      <c r="J46" s="550"/>
    </row>
    <row r="47" spans="2:10" ht="15">
      <c r="B47" s="537"/>
      <c r="C47" s="546"/>
      <c r="D47" s="546" t="s">
        <v>88</v>
      </c>
      <c r="E47" s="546"/>
      <c r="F47" s="550"/>
      <c r="G47" s="537"/>
      <c r="H47" s="550"/>
      <c r="I47" s="550"/>
      <c r="J47" s="550"/>
    </row>
    <row r="48" spans="1:9" ht="15">
      <c r="A48" s="551"/>
      <c r="B48" s="537"/>
      <c r="C48" s="546" t="s">
        <v>89</v>
      </c>
      <c r="D48" s="548" t="s">
        <v>89</v>
      </c>
      <c r="E48" s="548" t="s">
        <v>90</v>
      </c>
      <c r="G48" s="537"/>
      <c r="H48" s="550"/>
      <c r="I48" s="550"/>
    </row>
    <row r="49" spans="1:7" ht="15">
      <c r="A49" s="551"/>
      <c r="B49" s="537"/>
      <c r="C49" s="546"/>
      <c r="D49" s="546"/>
      <c r="E49" s="548" t="s">
        <v>91</v>
      </c>
      <c r="G49" s="550"/>
    </row>
    <row r="50" spans="2:7" ht="15">
      <c r="B50" s="537"/>
      <c r="C50" s="546"/>
      <c r="D50" s="546" t="s">
        <v>92</v>
      </c>
      <c r="E50" s="546"/>
      <c r="F50" s="537"/>
      <c r="G50" s="550"/>
    </row>
    <row r="51" spans="2:7" ht="15">
      <c r="B51" s="537"/>
      <c r="C51" s="546"/>
      <c r="D51" s="546" t="s">
        <v>93</v>
      </c>
      <c r="E51" s="546"/>
      <c r="G51" s="550"/>
    </row>
    <row r="52" spans="2:7" ht="15">
      <c r="B52" s="550"/>
      <c r="C52" s="546" t="s">
        <v>94</v>
      </c>
      <c r="D52" s="546" t="s">
        <v>95</v>
      </c>
      <c r="E52" s="546"/>
      <c r="G52" s="550"/>
    </row>
    <row r="53" spans="3:5" ht="15">
      <c r="C53" s="546"/>
      <c r="D53" s="546" t="s">
        <v>96</v>
      </c>
      <c r="E53" s="546"/>
    </row>
    <row r="54" spans="3:5" ht="15">
      <c r="C54" s="546"/>
      <c r="D54" s="546" t="s">
        <v>97</v>
      </c>
      <c r="E54" s="546"/>
    </row>
  </sheetData>
  <sheetProtection password="EF09" sheet="1" objects="1" scenarios="1"/>
  <mergeCells count="1">
    <mergeCell ref="B3:C3"/>
  </mergeCells>
  <hyperlinks>
    <hyperlink ref="B2" location="封面!A1" display="评估申报表封面"/>
    <hyperlink ref="D4" location="汇总表!A1" display="汇总表"/>
    <hyperlink ref="E4" location="分类汇总!A1" display="分类汇总表"/>
    <hyperlink ref="C6" location="流动汇总!A1" display="流动资产"/>
    <hyperlink ref="E6" location="现金!A1" display="现金"/>
    <hyperlink ref="E7" location="银行存款!A1" display="银行存款"/>
    <hyperlink ref="E8" location="其他货币资金!A1" display="其他货币资金"/>
    <hyperlink ref="D9" location="交易性金融资产汇总!A1" display="交易性金融资产"/>
    <hyperlink ref="E9" location="'交易性-股票'!A1" display="股票投资"/>
    <hyperlink ref="E10" location="'交易性-债券'!A1" display="债券投资"/>
    <hyperlink ref="D12" location="应收票据!A1" display="应收票据"/>
    <hyperlink ref="D13" location="应收账款!A1" display="应收账款"/>
    <hyperlink ref="D18" location="存货汇总!A1" display="存货"/>
    <hyperlink ref="E19" location="原材料!A1" display="原材料"/>
    <hyperlink ref="E18" location="'材料采购（在途物资）'!A1" display="材料采购（在途物资）"/>
    <hyperlink ref="E22" location="'产成品（库存商品）'!A1" display="产成品（库存商品）"/>
    <hyperlink ref="E23" location="'在产品（自制半成品）'!A1" display="在产品（自制半成品）"/>
    <hyperlink ref="C28" location="长期投资汇总!A1" display="长期投资"/>
    <hyperlink ref="C35" location="固定资产汇总!A1" display="固定资产"/>
    <hyperlink ref="E35" location="房屋建筑物!A1" display="房屋建筑物"/>
    <hyperlink ref="E36" location="构筑物!A1" display="构筑物及其他辅助设施"/>
    <hyperlink ref="E37" location="管道沟槽!A1" display="管道及沟槽"/>
    <hyperlink ref="E38" location="机器设备!A1" display="机器设备"/>
    <hyperlink ref="E39" location="车辆!A1" display="车辆"/>
    <hyperlink ref="E40" location="电子设备!A1" display="电子设备"/>
    <hyperlink ref="D44" location="工程物资!A1" display="工程物资"/>
    <hyperlink ref="E42" location="'在建（土建）'!A1" display="在建工程-土建工程"/>
    <hyperlink ref="E43" location="'在建（设备）'!A1" display="在建工程-设备安装工程"/>
    <hyperlink ref="D45" location="固定资产清理!A1" display="固定资产清理"/>
    <hyperlink ref="G6" location="流动负债汇总!A1" display="流动负债"/>
    <hyperlink ref="I6" location="短期借款!A1" display="短期借款"/>
    <hyperlink ref="I8" location="应付票据!A1" display="应付票据"/>
    <hyperlink ref="I9" location="应付账款!A1" display="应付账款"/>
    <hyperlink ref="I10" location="预收账款!A1" display="预收款项"/>
    <hyperlink ref="I15" location="其他应付款!A1" display="其他应付款"/>
    <hyperlink ref="I11" location="职工薪酬!A1" display="应付职工薪酬"/>
    <hyperlink ref="I12" location="应交税费!A1" display="应交税费"/>
    <hyperlink ref="I17" location="其他流动负债!A1" display="其他流动负债"/>
    <hyperlink ref="G20" location="'非流动负债汇总 '!A1" display="非流动负债"/>
    <hyperlink ref="I20" location="长期借款!A1" display="长期借款"/>
    <hyperlink ref="I22" location="长期应付款!A1" display="长期应付款"/>
    <hyperlink ref="I26" location="其他非流动负债!A1" display="其他非流动负债"/>
    <hyperlink ref="I25" location="递延所得税负债!A1" display="递延所得税负债"/>
    <hyperlink ref="B3" location="填表说明!A1" display="评估申报表说明（填表前请先阅读）"/>
    <hyperlink ref="C4" location="资产负债表!A1" display="资产负债表"/>
    <hyperlink ref="I21" location="应付债券!A1" display="应付债券"/>
    <hyperlink ref="I23" location="专项应付款!A1" display="专项应付款"/>
    <hyperlink ref="B4" location="基本情况!A1" display="基本情况表"/>
    <hyperlink ref="D6" location="流动汇总!B6" display="货币资金"/>
    <hyperlink ref="E24" location="发出商品!A1" display="发出商品"/>
    <hyperlink ref="B3:C3" location="填表说明!B2" display="评估申报表说明（填表前请先阅读）"/>
    <hyperlink ref="E41" location="土地!A1" display="土地"/>
    <hyperlink ref="E28" location="'可出售-股票'!A1" display="股票投资"/>
    <hyperlink ref="E29" location="'可出售-债券'!A1" display="债券投资"/>
    <hyperlink ref="D16" location="'应收股利（利润）'!A1" display="应收股利"/>
    <hyperlink ref="D15" location="应收利息!A1" display="应收利息"/>
    <hyperlink ref="D17" location="其他应收款!A1" display="其他应收款"/>
    <hyperlink ref="D14" location="预付账款!A1" display="预付账款"/>
    <hyperlink ref="D32" location="长期应收!A1" display="长期应收款"/>
    <hyperlink ref="D33" location="股权投资!A1" display="长期股权投资"/>
    <hyperlink ref="D34" location="投资性房地产!A1" display="投资性房地产"/>
    <hyperlink ref="D52" location="长期待摊费用!A1" display="长期待摊费用"/>
    <hyperlink ref="E48" location="'在建（土建）'!A1" display="土地使用权"/>
    <hyperlink ref="E49" location="'在建（设备）'!A1" display="其他无形资产"/>
    <hyperlink ref="I24" location="预计负债!A1" display="预计负债"/>
    <hyperlink ref="E11" location="'交易性-基金'!A1" display="基金投资"/>
    <hyperlink ref="E20" location="在库周转材料!A1" display="在库周转材料"/>
    <hyperlink ref="E21" location="委托加工物资!A1" display="委托加工物资"/>
    <hyperlink ref="E25" location="在用周转材料!A1" display="在用周转材料"/>
    <hyperlink ref="D26" location="一年到期非流动资产!A1" display="一年到期非流动资产"/>
    <hyperlink ref="D27" location="其他流动资产!A1" display="其他流动资产"/>
    <hyperlink ref="D28" location="可供出售金融资产汇总!A1" display="可供出售金融资产"/>
    <hyperlink ref="E30" location="'可出售-其他'!A1" display="其他投资"/>
    <hyperlink ref="D31" location="持有到期投资!A1" display="持有至到期投资"/>
    <hyperlink ref="D35" location="固定资产汇总!B18" display="固定资产"/>
    <hyperlink ref="D42" location="固定资产汇总!B20" display="在建工程"/>
    <hyperlink ref="D46" location="生产性生物资产!A1" display="生产性生物资产"/>
    <hyperlink ref="D47" location="油气资产!A1" display="油气资产"/>
    <hyperlink ref="C48" location="无形资产汇总!A1" display="无形资产"/>
    <hyperlink ref="D48" location="无形资产汇总!B10" display="无形资产"/>
    <hyperlink ref="D50" location="开发支出!A1" display="开发支出"/>
    <hyperlink ref="D51" location="商誉!A1" display="商誉"/>
    <hyperlink ref="D53" location="递延所得税资产!A1" display="递延所得税资产"/>
    <hyperlink ref="C52" location="汇总表!A16" display="其他资产"/>
    <hyperlink ref="D54" location="其他非流动资产!A1" display="其他非流动资产"/>
    <hyperlink ref="I7" location="交易性金融负债!A1" display="交易性金融负债"/>
    <hyperlink ref="I13" location="应付利息!A1" display="应付利息"/>
    <hyperlink ref="I14" location="'应付股利（利润）'!A1" display="应付股利（应付利润）"/>
    <hyperlink ref="I16" location="一年到期非流动负债!A1" display="一年内到期的非流动负债"/>
  </hyperlinks>
  <printOptions/>
  <pageMargins left="0.75" right="0.75" top="0.79" bottom="0.2" header="0" footer="0"/>
  <pageSetup horizontalDpi="600" verticalDpi="600" orientation="landscape" paperSize="9" scale="90"/>
  <drawing r:id="rId1"/>
  <legacyDrawingHF r:id="rId2"/>
</worksheet>
</file>

<file path=xl/worksheets/sheet30.xml><?xml version="1.0" encoding="utf-8"?>
<worksheet xmlns="http://schemas.openxmlformats.org/spreadsheetml/2006/main" xmlns:r="http://schemas.openxmlformats.org/officeDocument/2006/relationships">
  <sheetPr>
    <pageSetUpPr fitToPage="1"/>
  </sheetPr>
  <dimension ref="A1:N29"/>
  <sheetViews>
    <sheetView workbookViewId="0" topLeftCell="A4">
      <selection activeCell="A5" sqref="A5:A6"/>
    </sheetView>
  </sheetViews>
  <sheetFormatPr defaultColWidth="8.75390625" defaultRowHeight="15.75" customHeight="1" outlineLevelCol="1"/>
  <cols>
    <col min="1" max="1" width="5.875" style="13" customWidth="1"/>
    <col min="2" max="2" width="18.75390625" style="13" customWidth="1"/>
    <col min="3" max="3" width="5.00390625" style="13" customWidth="1"/>
    <col min="4" max="4" width="11.75390625" style="13" customWidth="1" outlineLevel="1"/>
    <col min="5" max="5" width="13.125" style="13" customWidth="1" outlineLevel="1"/>
    <col min="6" max="6" width="10.625" style="13" customWidth="1"/>
    <col min="7" max="7" width="14.25390625" style="13" customWidth="1"/>
    <col min="8" max="8" width="10.625" style="13" customWidth="1"/>
    <col min="9" max="9" width="9.25390625" style="13" customWidth="1"/>
    <col min="10" max="10" width="8.50390625" style="13" customWidth="1"/>
    <col min="11" max="11" width="8.375" style="13" customWidth="1"/>
    <col min="12" max="12" width="13.50390625" style="13" customWidth="1"/>
    <col min="13" max="13" width="7.00390625" style="13" customWidth="1"/>
    <col min="14" max="14" width="9.875" style="13" customWidth="1"/>
    <col min="15" max="32" width="9.00390625" style="13" bestFit="1" customWidth="1"/>
    <col min="33" max="16384" width="8.75390625" style="13" customWidth="1"/>
  </cols>
  <sheetData>
    <row r="1" spans="1:14" ht="15">
      <c r="A1" s="14" t="s">
        <v>98</v>
      </c>
      <c r="B1" s="36" t="s">
        <v>223</v>
      </c>
      <c r="C1" s="12"/>
      <c r="D1" s="12"/>
      <c r="E1" s="12"/>
      <c r="F1" s="12"/>
      <c r="G1" s="12"/>
      <c r="H1" s="12"/>
      <c r="I1" s="12"/>
      <c r="J1" s="12"/>
      <c r="K1" s="12"/>
      <c r="L1" s="12"/>
      <c r="M1" s="12"/>
      <c r="N1" s="12"/>
    </row>
    <row r="2" spans="1:14" s="11" customFormat="1" ht="30" customHeight="1">
      <c r="A2" s="17" t="s">
        <v>391</v>
      </c>
      <c r="B2" s="37"/>
      <c r="C2" s="37"/>
      <c r="D2" s="37"/>
      <c r="E2" s="37"/>
      <c r="F2" s="37"/>
      <c r="G2" s="37"/>
      <c r="H2" s="37"/>
      <c r="I2" s="37"/>
      <c r="J2" s="37"/>
      <c r="K2" s="37"/>
      <c r="L2" s="37"/>
      <c r="M2" s="37"/>
      <c r="N2" s="37"/>
    </row>
    <row r="3" spans="1:14" ht="13.5" customHeight="1">
      <c r="A3" s="19" t="str">
        <f>'填表说明'!B9</f>
        <v>评估基准日：2016年12月31日</v>
      </c>
      <c r="B3" s="19"/>
      <c r="C3" s="19"/>
      <c r="D3" s="19"/>
      <c r="E3" s="19"/>
      <c r="F3" s="19"/>
      <c r="G3" s="19"/>
      <c r="H3" s="33"/>
      <c r="I3" s="33"/>
      <c r="J3" s="33"/>
      <c r="K3" s="33"/>
      <c r="L3" s="33"/>
      <c r="M3" s="33"/>
      <c r="N3" s="33"/>
    </row>
    <row r="4" spans="1:14" ht="15.75" customHeight="1">
      <c r="A4" s="20" t="str">
        <f>'填表说明'!B11</f>
        <v>资产占有单位名称：黑龙江斯达特兽药有限公司</v>
      </c>
      <c r="N4" s="34" t="s">
        <v>100</v>
      </c>
    </row>
    <row r="5" spans="1:14" s="12" customFormat="1" ht="15.75" customHeight="1">
      <c r="A5" s="21" t="s">
        <v>173</v>
      </c>
      <c r="B5" s="21" t="s">
        <v>373</v>
      </c>
      <c r="C5" s="90" t="s">
        <v>374</v>
      </c>
      <c r="D5" s="21" t="s">
        <v>205</v>
      </c>
      <c r="E5" s="43"/>
      <c r="F5" s="44" t="s">
        <v>206</v>
      </c>
      <c r="G5" s="49"/>
      <c r="H5" s="21" t="s">
        <v>207</v>
      </c>
      <c r="I5" s="21" t="s">
        <v>375</v>
      </c>
      <c r="J5" s="21" t="s">
        <v>208</v>
      </c>
      <c r="K5" s="24"/>
      <c r="L5" s="24"/>
      <c r="M5" s="21" t="s">
        <v>228</v>
      </c>
      <c r="N5" s="21" t="s">
        <v>176</v>
      </c>
    </row>
    <row r="6" spans="1:14" s="12" customFormat="1" ht="15.75" customHeight="1">
      <c r="A6" s="24"/>
      <c r="B6" s="24"/>
      <c r="C6" s="91"/>
      <c r="D6" s="21" t="s">
        <v>376</v>
      </c>
      <c r="E6" s="22" t="s">
        <v>144</v>
      </c>
      <c r="F6" s="45" t="s">
        <v>376</v>
      </c>
      <c r="G6" s="21" t="s">
        <v>144</v>
      </c>
      <c r="H6" s="24"/>
      <c r="I6" s="24"/>
      <c r="J6" s="21" t="s">
        <v>377</v>
      </c>
      <c r="K6" s="21" t="s">
        <v>392</v>
      </c>
      <c r="L6" s="21" t="s">
        <v>144</v>
      </c>
      <c r="M6" s="24"/>
      <c r="N6" s="24"/>
    </row>
    <row r="7" spans="1:14" ht="15.75" customHeight="1">
      <c r="A7" s="24"/>
      <c r="B7" s="25"/>
      <c r="C7" s="24"/>
      <c r="D7" s="53"/>
      <c r="E7" s="27"/>
      <c r="F7" s="88"/>
      <c r="G7" s="28"/>
      <c r="H7" s="28"/>
      <c r="I7" s="53"/>
      <c r="J7" s="28"/>
      <c r="K7" s="75"/>
      <c r="L7" s="28">
        <f>I7*J7*K7/100</f>
        <v>0</v>
      </c>
      <c r="M7" s="28">
        <f>IF(H7=0,"",(L7-H7)/H7*100)</f>
      </c>
      <c r="N7" s="35"/>
    </row>
    <row r="8" spans="1:14" ht="15.75" customHeight="1">
      <c r="A8" s="24"/>
      <c r="B8" s="25"/>
      <c r="C8" s="24"/>
      <c r="D8" s="53"/>
      <c r="E8" s="27"/>
      <c r="F8" s="88"/>
      <c r="G8" s="28"/>
      <c r="H8" s="28"/>
      <c r="I8" s="53"/>
      <c r="J8" s="28"/>
      <c r="K8" s="75"/>
      <c r="L8" s="28">
        <f aca="true" t="shared" si="0" ref="L8:L25">I8*J8*K8/100</f>
        <v>0</v>
      </c>
      <c r="M8" s="28">
        <f aca="true" t="shared" si="1" ref="M8:M27">IF(H8=0,"",(L8-H8)/H8*100)</f>
      </c>
      <c r="N8" s="35"/>
    </row>
    <row r="9" spans="1:14" ht="15.75" customHeight="1">
      <c r="A9" s="24"/>
      <c r="B9" s="25"/>
      <c r="C9" s="24"/>
      <c r="D9" s="53"/>
      <c r="E9" s="27"/>
      <c r="F9" s="88"/>
      <c r="G9" s="28"/>
      <c r="H9" s="28"/>
      <c r="I9" s="53"/>
      <c r="J9" s="28"/>
      <c r="K9" s="75"/>
      <c r="L9" s="28">
        <f t="shared" si="0"/>
        <v>0</v>
      </c>
      <c r="M9" s="28">
        <f t="shared" si="1"/>
      </c>
      <c r="N9" s="35"/>
    </row>
    <row r="10" spans="1:14" ht="15.75" customHeight="1">
      <c r="A10" s="24"/>
      <c r="B10" s="25"/>
      <c r="C10" s="24"/>
      <c r="D10" s="53"/>
      <c r="E10" s="27"/>
      <c r="F10" s="88"/>
      <c r="G10" s="28"/>
      <c r="H10" s="28"/>
      <c r="I10" s="53"/>
      <c r="J10" s="28"/>
      <c r="K10" s="75"/>
      <c r="L10" s="28">
        <f t="shared" si="0"/>
        <v>0</v>
      </c>
      <c r="M10" s="28">
        <f t="shared" si="1"/>
      </c>
      <c r="N10" s="35"/>
    </row>
    <row r="11" spans="1:14" ht="15.75" customHeight="1">
      <c r="A11" s="24"/>
      <c r="B11" s="25"/>
      <c r="C11" s="24"/>
      <c r="D11" s="53"/>
      <c r="E11" s="27"/>
      <c r="F11" s="88"/>
      <c r="G11" s="28"/>
      <c r="H11" s="28"/>
      <c r="I11" s="53"/>
      <c r="J11" s="28"/>
      <c r="K11" s="75"/>
      <c r="L11" s="28">
        <f t="shared" si="0"/>
        <v>0</v>
      </c>
      <c r="M11" s="28">
        <f t="shared" si="1"/>
      </c>
      <c r="N11" s="35"/>
    </row>
    <row r="12" spans="1:14" ht="15.75" customHeight="1">
      <c r="A12" s="24"/>
      <c r="B12" s="25"/>
      <c r="C12" s="24"/>
      <c r="D12" s="53"/>
      <c r="E12" s="27"/>
      <c r="F12" s="88"/>
      <c r="G12" s="28"/>
      <c r="H12" s="28"/>
      <c r="I12" s="53"/>
      <c r="J12" s="28"/>
      <c r="K12" s="75"/>
      <c r="L12" s="28">
        <f t="shared" si="0"/>
        <v>0</v>
      </c>
      <c r="M12" s="28">
        <f t="shared" si="1"/>
      </c>
      <c r="N12" s="35"/>
    </row>
    <row r="13" spans="1:14" ht="15.75" customHeight="1">
      <c r="A13" s="24"/>
      <c r="B13" s="25"/>
      <c r="C13" s="24"/>
      <c r="D13" s="53"/>
      <c r="E13" s="27"/>
      <c r="F13" s="88"/>
      <c r="G13" s="28"/>
      <c r="H13" s="28"/>
      <c r="I13" s="53"/>
      <c r="J13" s="28"/>
      <c r="K13" s="75"/>
      <c r="L13" s="28">
        <f t="shared" si="0"/>
        <v>0</v>
      </c>
      <c r="M13" s="28">
        <f t="shared" si="1"/>
      </c>
      <c r="N13" s="35"/>
    </row>
    <row r="14" spans="1:14" ht="15.75" customHeight="1">
      <c r="A14" s="24"/>
      <c r="B14" s="25"/>
      <c r="C14" s="24"/>
      <c r="D14" s="53"/>
      <c r="E14" s="27"/>
      <c r="F14" s="88"/>
      <c r="G14" s="28"/>
      <c r="H14" s="28"/>
      <c r="I14" s="53"/>
      <c r="J14" s="28"/>
      <c r="K14" s="75"/>
      <c r="L14" s="28">
        <f t="shared" si="0"/>
        <v>0</v>
      </c>
      <c r="M14" s="28">
        <f t="shared" si="1"/>
      </c>
      <c r="N14" s="35"/>
    </row>
    <row r="15" spans="1:14" ht="15.75" customHeight="1">
      <c r="A15" s="24"/>
      <c r="B15" s="25"/>
      <c r="C15" s="24"/>
      <c r="D15" s="53"/>
      <c r="E15" s="27"/>
      <c r="F15" s="88"/>
      <c r="G15" s="28"/>
      <c r="H15" s="28"/>
      <c r="I15" s="53"/>
      <c r="J15" s="28"/>
      <c r="K15" s="75"/>
      <c r="L15" s="28">
        <f t="shared" si="0"/>
        <v>0</v>
      </c>
      <c r="M15" s="28">
        <f t="shared" si="1"/>
      </c>
      <c r="N15" s="35"/>
    </row>
    <row r="16" spans="1:14" ht="15.75" customHeight="1">
      <c r="A16" s="24"/>
      <c r="B16" s="25"/>
      <c r="C16" s="24"/>
      <c r="D16" s="53"/>
      <c r="E16" s="27"/>
      <c r="F16" s="88"/>
      <c r="G16" s="28"/>
      <c r="H16" s="28"/>
      <c r="I16" s="53"/>
      <c r="J16" s="28"/>
      <c r="K16" s="75"/>
      <c r="L16" s="28">
        <f t="shared" si="0"/>
        <v>0</v>
      </c>
      <c r="M16" s="28">
        <f t="shared" si="1"/>
      </c>
      <c r="N16" s="35"/>
    </row>
    <row r="17" spans="1:14" ht="15.75" customHeight="1">
      <c r="A17" s="24"/>
      <c r="B17" s="25"/>
      <c r="C17" s="24"/>
      <c r="D17" s="53"/>
      <c r="E17" s="27"/>
      <c r="F17" s="88"/>
      <c r="G17" s="28"/>
      <c r="H17" s="28"/>
      <c r="I17" s="53"/>
      <c r="J17" s="28"/>
      <c r="K17" s="75"/>
      <c r="L17" s="28">
        <f t="shared" si="0"/>
        <v>0</v>
      </c>
      <c r="M17" s="28">
        <f t="shared" si="1"/>
      </c>
      <c r="N17" s="35"/>
    </row>
    <row r="18" spans="1:14" ht="15.75" customHeight="1">
      <c r="A18" s="24"/>
      <c r="B18" s="25"/>
      <c r="C18" s="24"/>
      <c r="D18" s="53"/>
      <c r="E18" s="27"/>
      <c r="F18" s="88"/>
      <c r="G18" s="28"/>
      <c r="H18" s="28"/>
      <c r="I18" s="53"/>
      <c r="J18" s="28"/>
      <c r="K18" s="75"/>
      <c r="L18" s="28">
        <f t="shared" si="0"/>
        <v>0</v>
      </c>
      <c r="M18" s="28">
        <f t="shared" si="1"/>
      </c>
      <c r="N18" s="35"/>
    </row>
    <row r="19" spans="1:14" ht="15.75" customHeight="1">
      <c r="A19" s="24"/>
      <c r="B19" s="25"/>
      <c r="C19" s="24"/>
      <c r="D19" s="53"/>
      <c r="E19" s="27"/>
      <c r="F19" s="88"/>
      <c r="G19" s="28"/>
      <c r="H19" s="28"/>
      <c r="I19" s="53"/>
      <c r="J19" s="28"/>
      <c r="K19" s="75"/>
      <c r="L19" s="28">
        <f t="shared" si="0"/>
        <v>0</v>
      </c>
      <c r="M19" s="28">
        <f t="shared" si="1"/>
      </c>
      <c r="N19" s="35"/>
    </row>
    <row r="20" spans="1:14" ht="15.75" customHeight="1">
      <c r="A20" s="24"/>
      <c r="B20" s="25"/>
      <c r="C20" s="24"/>
      <c r="D20" s="53"/>
      <c r="E20" s="27"/>
      <c r="F20" s="88"/>
      <c r="G20" s="28"/>
      <c r="H20" s="28"/>
      <c r="I20" s="53"/>
      <c r="J20" s="28"/>
      <c r="K20" s="75"/>
      <c r="L20" s="28">
        <f t="shared" si="0"/>
        <v>0</v>
      </c>
      <c r="M20" s="28">
        <f t="shared" si="1"/>
      </c>
      <c r="N20" s="35"/>
    </row>
    <row r="21" spans="1:14" ht="15.75" customHeight="1">
      <c r="A21" s="24"/>
      <c r="B21" s="25"/>
      <c r="C21" s="24"/>
      <c r="D21" s="53"/>
      <c r="E21" s="27"/>
      <c r="F21" s="88"/>
      <c r="G21" s="28"/>
      <c r="H21" s="28"/>
      <c r="I21" s="53"/>
      <c r="J21" s="28"/>
      <c r="K21" s="75"/>
      <c r="L21" s="28">
        <f t="shared" si="0"/>
        <v>0</v>
      </c>
      <c r="M21" s="28">
        <f t="shared" si="1"/>
      </c>
      <c r="N21" s="35"/>
    </row>
    <row r="22" spans="1:14" ht="15.75" customHeight="1">
      <c r="A22" s="24"/>
      <c r="B22" s="25"/>
      <c r="C22" s="24"/>
      <c r="D22" s="53"/>
      <c r="E22" s="27"/>
      <c r="F22" s="88"/>
      <c r="G22" s="28"/>
      <c r="H22" s="28"/>
      <c r="I22" s="53"/>
      <c r="J22" s="28"/>
      <c r="K22" s="75"/>
      <c r="L22" s="28">
        <f t="shared" si="0"/>
        <v>0</v>
      </c>
      <c r="M22" s="28">
        <f t="shared" si="1"/>
      </c>
      <c r="N22" s="35"/>
    </row>
    <row r="23" spans="1:14" ht="15.75" customHeight="1">
      <c r="A23" s="24"/>
      <c r="B23" s="25"/>
      <c r="C23" s="24"/>
      <c r="D23" s="53"/>
      <c r="E23" s="27"/>
      <c r="F23" s="88"/>
      <c r="G23" s="28"/>
      <c r="H23" s="28"/>
      <c r="I23" s="53"/>
      <c r="J23" s="28"/>
      <c r="K23" s="75"/>
      <c r="L23" s="28">
        <f t="shared" si="0"/>
        <v>0</v>
      </c>
      <c r="M23" s="28">
        <f t="shared" si="1"/>
      </c>
      <c r="N23" s="35"/>
    </row>
    <row r="24" spans="1:14" ht="15.75" customHeight="1">
      <c r="A24" s="24"/>
      <c r="B24" s="25"/>
      <c r="C24" s="24"/>
      <c r="D24" s="53"/>
      <c r="E24" s="27"/>
      <c r="F24" s="88"/>
      <c r="G24" s="28"/>
      <c r="H24" s="28"/>
      <c r="I24" s="53"/>
      <c r="J24" s="28"/>
      <c r="K24" s="75"/>
      <c r="L24" s="28">
        <f t="shared" si="0"/>
        <v>0</v>
      </c>
      <c r="M24" s="28">
        <f t="shared" si="1"/>
      </c>
      <c r="N24" s="35"/>
    </row>
    <row r="25" spans="1:14" ht="15.75" customHeight="1">
      <c r="A25" s="24"/>
      <c r="B25" s="25"/>
      <c r="C25" s="24"/>
      <c r="D25" s="53"/>
      <c r="E25" s="27"/>
      <c r="F25" s="88"/>
      <c r="G25" s="28"/>
      <c r="H25" s="28"/>
      <c r="I25" s="53"/>
      <c r="J25" s="28"/>
      <c r="K25" s="75"/>
      <c r="L25" s="28">
        <f t="shared" si="0"/>
        <v>0</v>
      </c>
      <c r="M25" s="28">
        <f t="shared" si="1"/>
      </c>
      <c r="N25" s="35"/>
    </row>
    <row r="26" spans="1:14" ht="15.75" customHeight="1">
      <c r="A26" s="24"/>
      <c r="B26" s="25"/>
      <c r="C26" s="24"/>
      <c r="D26" s="53"/>
      <c r="E26" s="27"/>
      <c r="F26" s="88"/>
      <c r="G26" s="28"/>
      <c r="H26" s="28"/>
      <c r="I26" s="53"/>
      <c r="J26" s="28"/>
      <c r="K26" s="75"/>
      <c r="L26" s="28"/>
      <c r="M26" s="28"/>
      <c r="N26" s="35"/>
    </row>
    <row r="27" spans="1:14" ht="15.75" customHeight="1">
      <c r="A27" s="30" t="s">
        <v>335</v>
      </c>
      <c r="B27" s="45"/>
      <c r="C27" s="35"/>
      <c r="D27" s="53"/>
      <c r="E27" s="27">
        <f>SUM(E7:E26)</f>
        <v>0</v>
      </c>
      <c r="F27" s="88"/>
      <c r="G27" s="28">
        <f>SUM(G7:G26)</f>
        <v>0</v>
      </c>
      <c r="H27" s="28">
        <f>SUM(H7:H26)</f>
        <v>0</v>
      </c>
      <c r="I27" s="53"/>
      <c r="J27" s="28"/>
      <c r="K27" s="75"/>
      <c r="L27" s="28">
        <f>SUM(L7:L26)</f>
        <v>0</v>
      </c>
      <c r="M27" s="28">
        <f t="shared" si="1"/>
      </c>
      <c r="N27" s="35"/>
    </row>
    <row r="28" spans="1:8" ht="15.75" customHeight="1">
      <c r="A28" s="32" t="str">
        <f>'填表说明'!B12</f>
        <v>资产占有单位填表人：</v>
      </c>
      <c r="F28" s="20"/>
      <c r="H28" s="20" t="str">
        <f>'填表说明'!B8</f>
        <v>评估人员：</v>
      </c>
    </row>
    <row r="29" ht="15.75" customHeight="1">
      <c r="A29" s="32" t="str">
        <f>'填表说明'!B16</f>
        <v>填表日期：2017年01月10日</v>
      </c>
    </row>
  </sheetData>
  <sheetProtection/>
  <mergeCells count="13">
    <mergeCell ref="A2:N2"/>
    <mergeCell ref="A3:N3"/>
    <mergeCell ref="D5:E5"/>
    <mergeCell ref="F5:G5"/>
    <mergeCell ref="J5:L5"/>
    <mergeCell ref="A27:B27"/>
    <mergeCell ref="A5:A6"/>
    <mergeCell ref="B5:B6"/>
    <mergeCell ref="C5:C6"/>
    <mergeCell ref="H5:H6"/>
    <mergeCell ref="I5:I6"/>
    <mergeCell ref="M5:M6"/>
    <mergeCell ref="N5:N6"/>
  </mergeCells>
  <hyperlinks>
    <hyperlink ref="A1" location="索引目录!E25" display="返回索引页"/>
    <hyperlink ref="B1" location="存货汇总!B13" display="返回"/>
  </hyperlinks>
  <printOptions horizontalCentered="1"/>
  <pageMargins left="0.35" right="0.35" top="0.79" bottom="0.79" header="1.06" footer="0.51"/>
  <pageSetup fitToHeight="0" fitToWidth="1" horizontalDpi="300" verticalDpi="300" orientation="landscape" paperSize="9" scale="85"/>
  <headerFooter alignWithMargins="0">
    <oddHeader>&amp;R&amp;"宋体,常规"&amp;10表&amp;"Times New Roman,常规"3-9-8
&amp;"宋体,常规"共&amp;"Times New Roman,常规"&amp;N&amp;"宋体,常规"页第&amp;"Times New Roman,常规"&amp;P&amp;"宋体,常规"页</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G28" sqref="G28"/>
    </sheetView>
  </sheetViews>
  <sheetFormatPr defaultColWidth="8.75390625" defaultRowHeight="15.75" customHeight="1" outlineLevelCol="1"/>
  <cols>
    <col min="1" max="1" width="5.75390625" style="13" customWidth="1"/>
    <col min="2" max="2" width="21.375" style="13" customWidth="1"/>
    <col min="3" max="3" width="7.75390625" style="13" customWidth="1"/>
    <col min="4" max="4" width="16.50390625" style="13" customWidth="1"/>
    <col min="5" max="5" width="16.125" style="13" customWidth="1" outlineLevel="1"/>
    <col min="6" max="6" width="13.125" style="13" bestFit="1" customWidth="1"/>
    <col min="7" max="7" width="16.125" style="13" customWidth="1"/>
    <col min="8" max="8" width="14.625" style="13" customWidth="1"/>
    <col min="9" max="9" width="11.00390625" style="13" customWidth="1"/>
    <col min="10" max="10" width="14.625" style="13" customWidth="1"/>
    <col min="11" max="32" width="9.00390625" style="13" bestFit="1" customWidth="1"/>
    <col min="33" max="16384" width="8.75390625" style="13" customWidth="1"/>
  </cols>
  <sheetData>
    <row r="1" spans="1:10" ht="14.25">
      <c r="A1" s="14" t="s">
        <v>98</v>
      </c>
      <c r="B1" s="15" t="s">
        <v>223</v>
      </c>
      <c r="C1" s="16"/>
      <c r="D1" s="16"/>
      <c r="E1" s="16"/>
      <c r="F1" s="16"/>
      <c r="G1" s="16"/>
      <c r="H1" s="16"/>
      <c r="I1" s="16"/>
      <c r="J1" s="16"/>
    </row>
    <row r="2" spans="1:10" s="11" customFormat="1" ht="30" customHeight="1">
      <c r="A2" s="17" t="s">
        <v>393</v>
      </c>
      <c r="B2" s="18"/>
      <c r="C2" s="18"/>
      <c r="D2" s="18"/>
      <c r="E2" s="18"/>
      <c r="F2" s="18"/>
      <c r="G2" s="18"/>
      <c r="H2" s="18"/>
      <c r="I2" s="18"/>
      <c r="J2" s="18"/>
    </row>
    <row r="3" spans="1:10" ht="13.5" customHeight="1">
      <c r="A3" s="19" t="str">
        <f>'填表说明'!B9</f>
        <v>评估基准日：2016年12月31日</v>
      </c>
      <c r="B3" s="19"/>
      <c r="C3" s="19"/>
      <c r="D3" s="19"/>
      <c r="E3" s="19"/>
      <c r="F3" s="19"/>
      <c r="G3" s="19"/>
      <c r="H3" s="33"/>
      <c r="I3" s="33"/>
      <c r="J3" s="33"/>
    </row>
    <row r="4" spans="1:10" ht="15.75" customHeight="1">
      <c r="A4" s="20" t="str">
        <f>'填表说明'!B11</f>
        <v>资产占有单位名称：黑龙江斯达特兽药有限公司</v>
      </c>
      <c r="J4" s="34" t="s">
        <v>100</v>
      </c>
    </row>
    <row r="5" spans="1:10" s="12" customFormat="1" ht="15.75" customHeight="1">
      <c r="A5" s="21" t="s">
        <v>173</v>
      </c>
      <c r="B5" s="21" t="s">
        <v>394</v>
      </c>
      <c r="C5" s="21" t="s">
        <v>342</v>
      </c>
      <c r="D5" s="21" t="s">
        <v>395</v>
      </c>
      <c r="E5" s="22" t="s">
        <v>205</v>
      </c>
      <c r="F5" s="23" t="s">
        <v>206</v>
      </c>
      <c r="G5" s="21" t="s">
        <v>207</v>
      </c>
      <c r="H5" s="21" t="s">
        <v>208</v>
      </c>
      <c r="I5" s="21" t="s">
        <v>228</v>
      </c>
      <c r="J5" s="21" t="s">
        <v>176</v>
      </c>
    </row>
    <row r="6" spans="1:10" ht="15.75" customHeight="1">
      <c r="A6" s="24"/>
      <c r="B6" s="25"/>
      <c r="C6" s="24"/>
      <c r="D6" s="24"/>
      <c r="E6" s="27"/>
      <c r="F6" s="29"/>
      <c r="G6" s="28"/>
      <c r="H6" s="28"/>
      <c r="I6" s="28">
        <f>IF(G6=0,"",(H6-G6)/G6*100)</f>
      </c>
      <c r="J6" s="35"/>
    </row>
    <row r="7" spans="1:10" ht="15.75" customHeight="1">
      <c r="A7" s="35"/>
      <c r="B7" s="25"/>
      <c r="C7" s="26"/>
      <c r="D7" s="26"/>
      <c r="E7" s="27"/>
      <c r="F7" s="29"/>
      <c r="G7" s="28"/>
      <c r="H7" s="28"/>
      <c r="I7" s="28">
        <f aca="true" t="shared" si="0" ref="I7:I27">IF(G7=0,"",(H7-G7)/G7*100)</f>
      </c>
      <c r="J7" s="35"/>
    </row>
    <row r="8" spans="1:10" ht="15.75" customHeight="1">
      <c r="A8" s="35"/>
      <c r="B8" s="25"/>
      <c r="C8" s="26"/>
      <c r="D8" s="26"/>
      <c r="E8" s="27"/>
      <c r="F8" s="29"/>
      <c r="G8" s="28"/>
      <c r="H8" s="28"/>
      <c r="I8" s="28">
        <f t="shared" si="0"/>
      </c>
      <c r="J8" s="35"/>
    </row>
    <row r="9" spans="1:10" ht="15.75" customHeight="1">
      <c r="A9" s="35"/>
      <c r="B9" s="25"/>
      <c r="C9" s="26"/>
      <c r="D9" s="26"/>
      <c r="E9" s="27"/>
      <c r="F9" s="29"/>
      <c r="G9" s="28"/>
      <c r="H9" s="28"/>
      <c r="I9" s="28">
        <f t="shared" si="0"/>
      </c>
      <c r="J9" s="35"/>
    </row>
    <row r="10" spans="1:10" ht="15.75" customHeight="1">
      <c r="A10" s="35"/>
      <c r="B10" s="25"/>
      <c r="C10" s="26"/>
      <c r="D10" s="26"/>
      <c r="E10" s="27"/>
      <c r="F10" s="29"/>
      <c r="G10" s="28"/>
      <c r="H10" s="28"/>
      <c r="I10" s="28">
        <f t="shared" si="0"/>
      </c>
      <c r="J10" s="35"/>
    </row>
    <row r="11" spans="1:10" ht="15.75" customHeight="1">
      <c r="A11" s="35"/>
      <c r="B11" s="25"/>
      <c r="C11" s="26"/>
      <c r="D11" s="26"/>
      <c r="E11" s="27"/>
      <c r="F11" s="29"/>
      <c r="G11" s="28"/>
      <c r="H11" s="28"/>
      <c r="I11" s="28">
        <f t="shared" si="0"/>
      </c>
      <c r="J11" s="35"/>
    </row>
    <row r="12" spans="1:10" ht="15.75" customHeight="1">
      <c r="A12" s="35"/>
      <c r="B12" s="25"/>
      <c r="C12" s="26"/>
      <c r="D12" s="26"/>
      <c r="E12" s="27"/>
      <c r="F12" s="29"/>
      <c r="G12" s="28"/>
      <c r="H12" s="28"/>
      <c r="I12" s="28">
        <f t="shared" si="0"/>
      </c>
      <c r="J12" s="35"/>
    </row>
    <row r="13" spans="1:10" ht="15.75" customHeight="1">
      <c r="A13" s="35"/>
      <c r="B13" s="25"/>
      <c r="C13" s="26"/>
      <c r="D13" s="26"/>
      <c r="E13" s="27"/>
      <c r="F13" s="29"/>
      <c r="G13" s="28"/>
      <c r="H13" s="28"/>
      <c r="I13" s="28">
        <f t="shared" si="0"/>
      </c>
      <c r="J13" s="35"/>
    </row>
    <row r="14" spans="1:10" ht="15.75" customHeight="1">
      <c r="A14" s="35"/>
      <c r="B14" s="25"/>
      <c r="C14" s="26"/>
      <c r="D14" s="26"/>
      <c r="E14" s="27"/>
      <c r="F14" s="29"/>
      <c r="G14" s="28"/>
      <c r="H14" s="28"/>
      <c r="I14" s="28">
        <f t="shared" si="0"/>
      </c>
      <c r="J14" s="35"/>
    </row>
    <row r="15" spans="1:10" ht="15.75" customHeight="1">
      <c r="A15" s="35"/>
      <c r="B15" s="25"/>
      <c r="C15" s="26"/>
      <c r="D15" s="26"/>
      <c r="E15" s="27"/>
      <c r="F15" s="29"/>
      <c r="G15" s="28"/>
      <c r="H15" s="28"/>
      <c r="I15" s="28">
        <f t="shared" si="0"/>
      </c>
      <c r="J15" s="35"/>
    </row>
    <row r="16" spans="1:10" ht="15.75" customHeight="1">
      <c r="A16" s="35"/>
      <c r="B16" s="25"/>
      <c r="C16" s="26"/>
      <c r="D16" s="26"/>
      <c r="E16" s="27"/>
      <c r="F16" s="29"/>
      <c r="G16" s="28"/>
      <c r="H16" s="28"/>
      <c r="I16" s="28">
        <f t="shared" si="0"/>
      </c>
      <c r="J16" s="35"/>
    </row>
    <row r="17" spans="1:10" ht="15.75" customHeight="1">
      <c r="A17" s="35"/>
      <c r="B17" s="25"/>
      <c r="C17" s="26"/>
      <c r="D17" s="26"/>
      <c r="E17" s="27"/>
      <c r="F17" s="29"/>
      <c r="G17" s="28"/>
      <c r="H17" s="28"/>
      <c r="I17" s="28">
        <f t="shared" si="0"/>
      </c>
      <c r="J17" s="35"/>
    </row>
    <row r="18" spans="1:10" ht="15.75" customHeight="1">
      <c r="A18" s="35"/>
      <c r="B18" s="25"/>
      <c r="C18" s="26"/>
      <c r="D18" s="26"/>
      <c r="E18" s="27"/>
      <c r="F18" s="29"/>
      <c r="G18" s="28"/>
      <c r="H18" s="28"/>
      <c r="I18" s="28">
        <f t="shared" si="0"/>
      </c>
      <c r="J18" s="35"/>
    </row>
    <row r="19" spans="1:10" ht="15.75" customHeight="1">
      <c r="A19" s="35"/>
      <c r="B19" s="25"/>
      <c r="C19" s="26"/>
      <c r="D19" s="26"/>
      <c r="E19" s="27"/>
      <c r="F19" s="29"/>
      <c r="G19" s="28"/>
      <c r="H19" s="28"/>
      <c r="I19" s="28">
        <f t="shared" si="0"/>
      </c>
      <c r="J19" s="35"/>
    </row>
    <row r="20" spans="1:10" ht="15.75" customHeight="1">
      <c r="A20" s="35"/>
      <c r="B20" s="25"/>
      <c r="C20" s="26"/>
      <c r="D20" s="26"/>
      <c r="E20" s="27"/>
      <c r="F20" s="29"/>
      <c r="G20" s="28"/>
      <c r="H20" s="28"/>
      <c r="I20" s="28">
        <f t="shared" si="0"/>
      </c>
      <c r="J20" s="35"/>
    </row>
    <row r="21" spans="1:10" ht="15.75" customHeight="1">
      <c r="A21" s="35"/>
      <c r="B21" s="25"/>
      <c r="C21" s="26"/>
      <c r="D21" s="26"/>
      <c r="E21" s="27"/>
      <c r="F21" s="29"/>
      <c r="G21" s="28"/>
      <c r="H21" s="28"/>
      <c r="I21" s="28">
        <f t="shared" si="0"/>
      </c>
      <c r="J21" s="35"/>
    </row>
    <row r="22" spans="1:10" ht="15.75" customHeight="1">
      <c r="A22" s="35"/>
      <c r="B22" s="25"/>
      <c r="C22" s="26"/>
      <c r="D22" s="26"/>
      <c r="E22" s="27"/>
      <c r="F22" s="29"/>
      <c r="G22" s="28"/>
      <c r="H22" s="28"/>
      <c r="I22" s="28">
        <f t="shared" si="0"/>
      </c>
      <c r="J22" s="35"/>
    </row>
    <row r="23" spans="1:10" ht="15.75" customHeight="1">
      <c r="A23" s="35"/>
      <c r="B23" s="25"/>
      <c r="C23" s="26"/>
      <c r="D23" s="26"/>
      <c r="E23" s="27"/>
      <c r="F23" s="29"/>
      <c r="G23" s="28"/>
      <c r="H23" s="28"/>
      <c r="I23" s="28">
        <f t="shared" si="0"/>
      </c>
      <c r="J23" s="35"/>
    </row>
    <row r="24" spans="1:10" ht="15.75" customHeight="1">
      <c r="A24" s="35"/>
      <c r="B24" s="25"/>
      <c r="C24" s="26"/>
      <c r="D24" s="26"/>
      <c r="E24" s="27"/>
      <c r="F24" s="29"/>
      <c r="G24" s="28"/>
      <c r="H24" s="28"/>
      <c r="I24" s="28">
        <f t="shared" si="0"/>
      </c>
      <c r="J24" s="35"/>
    </row>
    <row r="25" spans="1:10" ht="15.75" customHeight="1">
      <c r="A25" s="35"/>
      <c r="B25" s="25"/>
      <c r="C25" s="26"/>
      <c r="D25" s="26"/>
      <c r="E25" s="27"/>
      <c r="F25" s="29"/>
      <c r="G25" s="28"/>
      <c r="H25" s="28"/>
      <c r="I25" s="28">
        <f t="shared" si="0"/>
      </c>
      <c r="J25" s="35"/>
    </row>
    <row r="26" spans="1:10" ht="15.75" customHeight="1">
      <c r="A26" s="35"/>
      <c r="B26" s="25"/>
      <c r="C26" s="26"/>
      <c r="D26" s="26"/>
      <c r="E26" s="27"/>
      <c r="F26" s="29"/>
      <c r="G26" s="28"/>
      <c r="H26" s="28"/>
      <c r="I26" s="28"/>
      <c r="J26" s="35"/>
    </row>
    <row r="27" spans="1:10" ht="15.75" customHeight="1">
      <c r="A27" s="30" t="s">
        <v>335</v>
      </c>
      <c r="B27" s="45"/>
      <c r="C27" s="26"/>
      <c r="D27" s="26"/>
      <c r="E27" s="27">
        <f>SUM(E6:E26)</f>
        <v>0</v>
      </c>
      <c r="F27" s="29">
        <f>SUM(F6:F26)</f>
        <v>0</v>
      </c>
      <c r="G27" s="28">
        <f>SUM(G6:G26)</f>
        <v>0</v>
      </c>
      <c r="H27" s="28">
        <f>SUM(H6:H26)</f>
        <v>0</v>
      </c>
      <c r="I27" s="28">
        <f t="shared" si="0"/>
      </c>
      <c r="J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J2"/>
    <mergeCell ref="A3:J3"/>
    <mergeCell ref="A27:B27"/>
  </mergeCells>
  <hyperlinks>
    <hyperlink ref="A1" location="索引目录!D26" display="返回索引页"/>
    <hyperlink ref="B1" location="流动汇总!B15" display="返回"/>
  </hyperlinks>
  <printOptions horizontalCentered="1"/>
  <pageMargins left="0.35" right="0.35" top="0.79" bottom="0.79" header="1.06" footer="0.51"/>
  <pageSetup fitToHeight="0" fitToWidth="1" horizontalDpi="300" verticalDpi="300" orientation="landscape" paperSize="9" scale="96"/>
  <headerFooter alignWithMargins="0">
    <oddHeader>&amp;R&amp;"宋体,常规"&amp;10表&amp;"Times New Roman,常规"3-10
&amp;"宋体,常规"共&amp;"Times New Roman,常规"&amp;N&amp;"宋体,常规"页第&amp;"Times New Roman,常规"&amp;P&amp;"宋体,常规"页</oddHeader>
  </headerFooter>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I18" sqref="I18"/>
    </sheetView>
  </sheetViews>
  <sheetFormatPr defaultColWidth="8.75390625" defaultRowHeight="15.75" customHeight="1" outlineLevelCol="1"/>
  <cols>
    <col min="1" max="1" width="5.50390625" style="13" customWidth="1"/>
    <col min="2" max="2" width="24.25390625" style="13" customWidth="1"/>
    <col min="3" max="3" width="8.25390625" style="13" customWidth="1"/>
    <col min="4" max="4" width="17.75390625" style="13" customWidth="1"/>
    <col min="5" max="5" width="13.50390625" style="13" hidden="1" customWidth="1" outlineLevel="1"/>
    <col min="6" max="6" width="13.50390625" style="13" customWidth="1" collapsed="1"/>
    <col min="7" max="7" width="13.50390625" style="13" hidden="1" customWidth="1"/>
    <col min="8" max="8" width="13.50390625" style="13" customWidth="1"/>
    <col min="9" max="9" width="9.75390625" style="13" customWidth="1"/>
    <col min="10" max="10" width="15.50390625" style="13" customWidth="1"/>
    <col min="11" max="32" width="9.00390625" style="13" bestFit="1" customWidth="1"/>
    <col min="33" max="16384" width="8.75390625" style="13" customWidth="1"/>
  </cols>
  <sheetData>
    <row r="1" spans="1:10" ht="11.25" customHeight="1">
      <c r="A1" s="14" t="s">
        <v>98</v>
      </c>
      <c r="B1" s="15" t="s">
        <v>223</v>
      </c>
      <c r="C1" s="15"/>
      <c r="D1" s="15"/>
      <c r="E1" s="16"/>
      <c r="F1" s="16"/>
      <c r="G1" s="16"/>
      <c r="H1" s="16"/>
      <c r="I1" s="16"/>
      <c r="J1" s="16"/>
    </row>
    <row r="2" spans="1:10" s="11" customFormat="1" ht="30" customHeight="1">
      <c r="A2" s="17" t="s">
        <v>396</v>
      </c>
      <c r="B2" s="18"/>
      <c r="C2" s="18"/>
      <c r="D2" s="18"/>
      <c r="E2" s="18"/>
      <c r="F2" s="18"/>
      <c r="G2" s="18"/>
      <c r="H2" s="18"/>
      <c r="I2" s="18"/>
      <c r="J2" s="18"/>
    </row>
    <row r="3" spans="1:10" ht="13.5" customHeight="1">
      <c r="A3" s="19" t="str">
        <f>'填表说明'!B9</f>
        <v>评估基准日：2016年12月31日</v>
      </c>
      <c r="B3" s="19"/>
      <c r="C3" s="19"/>
      <c r="D3" s="19"/>
      <c r="E3" s="19"/>
      <c r="F3" s="19"/>
      <c r="G3" s="19"/>
      <c r="H3" s="19"/>
      <c r="I3" s="19"/>
      <c r="J3" s="19"/>
    </row>
    <row r="4" spans="1:10" ht="15.75" customHeight="1">
      <c r="A4" s="20" t="str">
        <f>'填表说明'!B11</f>
        <v>资产占有单位名称：黑龙江斯达特兽药有限公司</v>
      </c>
      <c r="J4" s="34" t="s">
        <v>100</v>
      </c>
    </row>
    <row r="5" spans="1:10" s="12" customFormat="1" ht="15.75" customHeight="1">
      <c r="A5" s="21" t="s">
        <v>173</v>
      </c>
      <c r="B5" s="21" t="s">
        <v>394</v>
      </c>
      <c r="C5" s="21" t="s">
        <v>342</v>
      </c>
      <c r="D5" s="21" t="s">
        <v>395</v>
      </c>
      <c r="E5" s="22" t="s">
        <v>205</v>
      </c>
      <c r="F5" s="23" t="s">
        <v>206</v>
      </c>
      <c r="G5" s="21" t="s">
        <v>207</v>
      </c>
      <c r="H5" s="21" t="s">
        <v>208</v>
      </c>
      <c r="I5" s="21" t="s">
        <v>228</v>
      </c>
      <c r="J5" s="21" t="s">
        <v>176</v>
      </c>
    </row>
    <row r="6" spans="1:10" ht="15.75" customHeight="1">
      <c r="A6" s="24"/>
      <c r="B6" s="41"/>
      <c r="C6" s="61"/>
      <c r="D6" s="25"/>
      <c r="E6" s="27"/>
      <c r="F6" s="29"/>
      <c r="G6" s="28"/>
      <c r="H6" s="28"/>
      <c r="I6" s="28">
        <f>IF(F6=0,"",(H6-F6)/F6*100)</f>
      </c>
      <c r="J6" s="35"/>
    </row>
    <row r="7" spans="1:10" ht="15.75" customHeight="1">
      <c r="A7" s="24"/>
      <c r="B7" s="25"/>
      <c r="C7" s="21"/>
      <c r="D7" s="21"/>
      <c r="E7" s="27"/>
      <c r="F7" s="29"/>
      <c r="G7" s="28"/>
      <c r="H7" s="28"/>
      <c r="I7" s="28">
        <f aca="true" t="shared" si="0" ref="I7:I27">IF(G7=0,"",(H7-G7)/G7*100)</f>
      </c>
      <c r="J7" s="35"/>
    </row>
    <row r="8" spans="1:10" ht="15.75" customHeight="1">
      <c r="A8" s="24"/>
      <c r="B8" s="25"/>
      <c r="C8" s="25"/>
      <c r="D8" s="25"/>
      <c r="E8" s="27"/>
      <c r="F8" s="29"/>
      <c r="G8" s="28"/>
      <c r="H8" s="28"/>
      <c r="I8" s="28">
        <f t="shared" si="0"/>
      </c>
      <c r="J8" s="35"/>
    </row>
    <row r="9" spans="1:10" ht="15.75" customHeight="1">
      <c r="A9" s="24"/>
      <c r="B9" s="25"/>
      <c r="C9" s="25"/>
      <c r="D9" s="25"/>
      <c r="E9" s="27"/>
      <c r="F9" s="29"/>
      <c r="G9" s="28"/>
      <c r="H9" s="28"/>
      <c r="I9" s="28">
        <f t="shared" si="0"/>
      </c>
      <c r="J9" s="35"/>
    </row>
    <row r="10" spans="1:10" ht="15.75" customHeight="1">
      <c r="A10" s="24"/>
      <c r="B10" s="25"/>
      <c r="C10" s="25"/>
      <c r="D10" s="25"/>
      <c r="E10" s="27"/>
      <c r="F10" s="29"/>
      <c r="G10" s="28"/>
      <c r="H10" s="28"/>
      <c r="I10" s="28">
        <f t="shared" si="0"/>
      </c>
      <c r="J10" s="35"/>
    </row>
    <row r="11" spans="1:10" ht="15.75" customHeight="1">
      <c r="A11" s="24"/>
      <c r="B11" s="25"/>
      <c r="C11" s="25"/>
      <c r="D11" s="25"/>
      <c r="E11" s="27"/>
      <c r="F11" s="29"/>
      <c r="G11" s="28"/>
      <c r="H11" s="28"/>
      <c r="I11" s="28">
        <f t="shared" si="0"/>
      </c>
      <c r="J11" s="35"/>
    </row>
    <row r="12" spans="1:10" ht="15.75" customHeight="1">
      <c r="A12" s="24"/>
      <c r="B12" s="25"/>
      <c r="C12" s="25"/>
      <c r="D12" s="25"/>
      <c r="E12" s="27"/>
      <c r="F12" s="29"/>
      <c r="G12" s="28"/>
      <c r="H12" s="28"/>
      <c r="I12" s="28">
        <f t="shared" si="0"/>
      </c>
      <c r="J12" s="35"/>
    </row>
    <row r="13" spans="1:10" ht="15.75" customHeight="1">
      <c r="A13" s="24"/>
      <c r="B13" s="25"/>
      <c r="C13" s="25"/>
      <c r="D13" s="25"/>
      <c r="E13" s="27"/>
      <c r="F13" s="29"/>
      <c r="G13" s="28"/>
      <c r="H13" s="28"/>
      <c r="I13" s="28">
        <f t="shared" si="0"/>
      </c>
      <c r="J13" s="35"/>
    </row>
    <row r="14" spans="1:10" ht="15.75" customHeight="1">
      <c r="A14" s="24"/>
      <c r="B14" s="25"/>
      <c r="C14" s="25"/>
      <c r="D14" s="25"/>
      <c r="E14" s="27"/>
      <c r="F14" s="29"/>
      <c r="G14" s="28"/>
      <c r="H14" s="28"/>
      <c r="I14" s="28">
        <f t="shared" si="0"/>
      </c>
      <c r="J14" s="35"/>
    </row>
    <row r="15" spans="1:10" ht="15.75" customHeight="1">
      <c r="A15" s="24"/>
      <c r="B15" s="25"/>
      <c r="C15" s="25"/>
      <c r="D15" s="25"/>
      <c r="E15" s="27"/>
      <c r="F15" s="29"/>
      <c r="G15" s="28"/>
      <c r="H15" s="28"/>
      <c r="I15" s="28">
        <f t="shared" si="0"/>
      </c>
      <c r="J15" s="35"/>
    </row>
    <row r="16" spans="1:10" ht="15.75" customHeight="1">
      <c r="A16" s="24"/>
      <c r="B16" s="25"/>
      <c r="C16" s="25"/>
      <c r="D16" s="25"/>
      <c r="E16" s="27"/>
      <c r="F16" s="29"/>
      <c r="G16" s="28"/>
      <c r="H16" s="28"/>
      <c r="I16" s="28">
        <f t="shared" si="0"/>
      </c>
      <c r="J16" s="35"/>
    </row>
    <row r="17" spans="1:10" ht="15.75" customHeight="1">
      <c r="A17" s="24"/>
      <c r="B17" s="25"/>
      <c r="C17" s="25"/>
      <c r="D17" s="25"/>
      <c r="E17" s="27"/>
      <c r="F17" s="29"/>
      <c r="G17" s="28"/>
      <c r="H17" s="28"/>
      <c r="I17" s="28">
        <f t="shared" si="0"/>
      </c>
      <c r="J17" s="35"/>
    </row>
    <row r="18" spans="1:10" ht="15.75" customHeight="1">
      <c r="A18" s="24"/>
      <c r="B18" s="25"/>
      <c r="C18" s="25"/>
      <c r="D18" s="25"/>
      <c r="E18" s="27"/>
      <c r="F18" s="29"/>
      <c r="G18" s="28"/>
      <c r="H18" s="28"/>
      <c r="I18" s="28">
        <f t="shared" si="0"/>
      </c>
      <c r="J18" s="35"/>
    </row>
    <row r="19" spans="1:10" ht="15.75" customHeight="1">
      <c r="A19" s="24"/>
      <c r="B19" s="25"/>
      <c r="C19" s="25"/>
      <c r="D19" s="25"/>
      <c r="E19" s="27"/>
      <c r="F19" s="29"/>
      <c r="G19" s="28"/>
      <c r="H19" s="28"/>
      <c r="I19" s="28">
        <f t="shared" si="0"/>
      </c>
      <c r="J19" s="35"/>
    </row>
    <row r="20" spans="1:10" ht="15.75" customHeight="1">
      <c r="A20" s="24"/>
      <c r="B20" s="25"/>
      <c r="C20" s="25"/>
      <c r="D20" s="25"/>
      <c r="E20" s="27"/>
      <c r="F20" s="29"/>
      <c r="G20" s="28"/>
      <c r="H20" s="28"/>
      <c r="I20" s="28">
        <f t="shared" si="0"/>
      </c>
      <c r="J20" s="35"/>
    </row>
    <row r="21" spans="1:10" ht="15.75" customHeight="1">
      <c r="A21" s="24"/>
      <c r="B21" s="25"/>
      <c r="C21" s="25"/>
      <c r="D21" s="25"/>
      <c r="E21" s="27"/>
      <c r="F21" s="29"/>
      <c r="G21" s="28"/>
      <c r="H21" s="28"/>
      <c r="I21" s="28">
        <f t="shared" si="0"/>
      </c>
      <c r="J21" s="35"/>
    </row>
    <row r="22" spans="1:10" ht="15.75" customHeight="1">
      <c r="A22" s="24"/>
      <c r="B22" s="25"/>
      <c r="C22" s="25"/>
      <c r="D22" s="25"/>
      <c r="E22" s="27"/>
      <c r="F22" s="29"/>
      <c r="G22" s="28"/>
      <c r="H22" s="28"/>
      <c r="I22" s="28">
        <f t="shared" si="0"/>
      </c>
      <c r="J22" s="35"/>
    </row>
    <row r="23" spans="1:10" ht="15.75" customHeight="1">
      <c r="A23" s="24"/>
      <c r="B23" s="25"/>
      <c r="C23" s="25"/>
      <c r="D23" s="25"/>
      <c r="E23" s="27"/>
      <c r="F23" s="29"/>
      <c r="G23" s="28"/>
      <c r="H23" s="28"/>
      <c r="I23" s="28">
        <f t="shared" si="0"/>
      </c>
      <c r="J23" s="35"/>
    </row>
    <row r="24" spans="1:10" ht="15.75" customHeight="1">
      <c r="A24" s="24"/>
      <c r="B24" s="25"/>
      <c r="C24" s="25"/>
      <c r="D24" s="25"/>
      <c r="E24" s="27"/>
      <c r="F24" s="29"/>
      <c r="G24" s="28"/>
      <c r="H24" s="28"/>
      <c r="I24" s="28">
        <f t="shared" si="0"/>
      </c>
      <c r="J24" s="35"/>
    </row>
    <row r="25" spans="1:10" ht="15.75" customHeight="1">
      <c r="A25" s="24"/>
      <c r="B25" s="25"/>
      <c r="C25" s="25"/>
      <c r="D25" s="25"/>
      <c r="E25" s="27"/>
      <c r="F25" s="29"/>
      <c r="G25" s="28"/>
      <c r="H25" s="28"/>
      <c r="I25" s="28">
        <f t="shared" si="0"/>
      </c>
      <c r="J25" s="35"/>
    </row>
    <row r="26" spans="1:10" ht="15.75" customHeight="1">
      <c r="A26" s="24"/>
      <c r="B26" s="25"/>
      <c r="C26" s="25"/>
      <c r="D26" s="25"/>
      <c r="E26" s="27"/>
      <c r="F26" s="29"/>
      <c r="G26" s="28"/>
      <c r="H26" s="28"/>
      <c r="I26" s="28"/>
      <c r="J26" s="35"/>
    </row>
    <row r="27" spans="1:10" ht="15.75" customHeight="1">
      <c r="A27" s="30" t="s">
        <v>335</v>
      </c>
      <c r="B27" s="45"/>
      <c r="C27" s="21"/>
      <c r="D27" s="21"/>
      <c r="E27" s="27">
        <f>SUM(E6:E26)</f>
        <v>0</v>
      </c>
      <c r="F27" s="29">
        <f>SUM(F6:F26)</f>
        <v>0</v>
      </c>
      <c r="G27" s="28">
        <f>SUM(G6:G26)</f>
        <v>0</v>
      </c>
      <c r="H27" s="28">
        <f>SUM(H6:H26)</f>
        <v>0</v>
      </c>
      <c r="I27" s="28">
        <f t="shared" si="0"/>
      </c>
      <c r="J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J2"/>
    <mergeCell ref="A3:J3"/>
    <mergeCell ref="A27:B27"/>
  </mergeCells>
  <hyperlinks>
    <hyperlink ref="A1" location="索引目录!D27" display="返回索引页"/>
    <hyperlink ref="B1" location="流动汇总!B16" display="返回"/>
  </hyperlinks>
  <printOptions horizontalCentered="1"/>
  <pageMargins left="0.35" right="0.35" top="0.79" bottom="0.79" header="1.05" footer="0.51"/>
  <pageSetup fitToHeight="0" fitToWidth="1" horizontalDpi="300" verticalDpi="300" orientation="landscape" paperSize="9"/>
  <headerFooter alignWithMargins="0">
    <oddHeader>&amp;R&amp;"宋体,常规"&amp;10表&amp;"Times New Roman,常规"3-11
&amp;"宋体,常规"共&amp;"Times New Roman,常规"&amp;N&amp;"宋体,常规"页第&amp;"Times New Roman,常规"&amp;P&amp;"宋体,常规"页</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H29"/>
  <sheetViews>
    <sheetView zoomScale="85" zoomScaleNormal="85" workbookViewId="0" topLeftCell="A1">
      <selection activeCell="A1" sqref="A1"/>
    </sheetView>
  </sheetViews>
  <sheetFormatPr defaultColWidth="8.75390625" defaultRowHeight="15.75" customHeight="1" outlineLevelCol="1"/>
  <cols>
    <col min="1" max="1" width="6.25390625" style="13" customWidth="1"/>
    <col min="2" max="2" width="28.00390625" style="13" customWidth="1"/>
    <col min="3" max="3" width="19.125" style="13" customWidth="1" outlineLevel="1"/>
    <col min="4" max="7" width="19.125" style="13" customWidth="1"/>
    <col min="8" max="8" width="11.00390625" style="13" customWidth="1"/>
    <col min="9" max="32" width="9.00390625" style="13" bestFit="1" customWidth="1"/>
    <col min="33" max="16384" width="8.75390625" style="13" customWidth="1"/>
  </cols>
  <sheetData>
    <row r="1" spans="1:8" ht="15">
      <c r="A1" s="14" t="s">
        <v>98</v>
      </c>
      <c r="B1" s="74" t="s">
        <v>223</v>
      </c>
      <c r="C1" s="16"/>
      <c r="D1" s="16"/>
      <c r="E1" s="16"/>
      <c r="F1" s="16"/>
      <c r="G1" s="16"/>
      <c r="H1" s="16"/>
    </row>
    <row r="2" spans="1:8" s="11" customFormat="1" ht="30" customHeight="1">
      <c r="A2" s="17" t="s">
        <v>397</v>
      </c>
      <c r="B2" s="18"/>
      <c r="C2" s="18"/>
      <c r="D2" s="18"/>
      <c r="E2" s="18"/>
      <c r="F2" s="18"/>
      <c r="G2" s="18"/>
      <c r="H2" s="18"/>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55" t="s">
        <v>100</v>
      </c>
    </row>
    <row r="5" spans="1:8" s="54" customFormat="1" ht="15.75" customHeight="1">
      <c r="A5" s="56" t="s">
        <v>273</v>
      </c>
      <c r="B5" s="56" t="s">
        <v>225</v>
      </c>
      <c r="C5" s="57" t="s">
        <v>205</v>
      </c>
      <c r="D5" s="56" t="s">
        <v>206</v>
      </c>
      <c r="E5" s="56" t="s">
        <v>207</v>
      </c>
      <c r="F5" s="56" t="s">
        <v>208</v>
      </c>
      <c r="G5" s="58" t="s">
        <v>227</v>
      </c>
      <c r="H5" s="56" t="s">
        <v>228</v>
      </c>
    </row>
    <row r="6" spans="1:8" ht="15.75" customHeight="1">
      <c r="A6" s="56" t="s">
        <v>398</v>
      </c>
      <c r="B6" s="35" t="s">
        <v>68</v>
      </c>
      <c r="C6" s="27">
        <f>'可供出售金融资产汇总'!C27</f>
        <v>0</v>
      </c>
      <c r="D6" s="29">
        <f>'可供出售金融资产汇总'!D27</f>
        <v>0</v>
      </c>
      <c r="E6" s="28">
        <f>'可供出售金融资产汇总'!E27</f>
        <v>0</v>
      </c>
      <c r="F6" s="28">
        <f>'可供出售金融资产汇总'!F27</f>
        <v>0</v>
      </c>
      <c r="G6" s="28">
        <f>F6-E6</f>
        <v>0</v>
      </c>
      <c r="H6" s="59">
        <f>IF(E6=0,"",G6/E6*100)</f>
      </c>
    </row>
    <row r="7" spans="1:8" ht="15.75" customHeight="1">
      <c r="A7" s="56" t="s">
        <v>399</v>
      </c>
      <c r="B7" s="35" t="s">
        <v>70</v>
      </c>
      <c r="C7" s="27">
        <f>'持有到期投资'!G27</f>
        <v>0</v>
      </c>
      <c r="D7" s="29">
        <f>'持有到期投资'!H27</f>
        <v>0</v>
      </c>
      <c r="E7" s="28">
        <f>'持有到期投资'!I27</f>
        <v>0</v>
      </c>
      <c r="F7" s="28">
        <f>'持有到期投资'!J27</f>
        <v>0</v>
      </c>
      <c r="G7" s="28">
        <f>F7-E7</f>
        <v>0</v>
      </c>
      <c r="H7" s="59">
        <f>IF(E7=0,"",G7/E7*100)</f>
      </c>
    </row>
    <row r="8" spans="1:8" ht="15.75" customHeight="1">
      <c r="A8" s="56" t="s">
        <v>400</v>
      </c>
      <c r="B8" s="35" t="s">
        <v>71</v>
      </c>
      <c r="C8" s="27">
        <f>'长期应收'!E27</f>
        <v>0</v>
      </c>
      <c r="D8" s="29">
        <f>'长期应收'!F27</f>
        <v>0</v>
      </c>
      <c r="E8" s="28">
        <f>'长期应收'!G27</f>
        <v>0</v>
      </c>
      <c r="F8" s="28">
        <f>'长期应收'!H27</f>
        <v>0</v>
      </c>
      <c r="G8" s="28">
        <f>F8-E8</f>
        <v>0</v>
      </c>
      <c r="H8" s="59">
        <f>IF(E8=0,"",G8/E8*100)</f>
      </c>
    </row>
    <row r="9" spans="1:8" ht="15.75" customHeight="1">
      <c r="A9" s="56" t="s">
        <v>401</v>
      </c>
      <c r="B9" s="35" t="s">
        <v>72</v>
      </c>
      <c r="C9" s="27">
        <f>'股权投资'!F27</f>
        <v>0</v>
      </c>
      <c r="D9" s="29">
        <f>'股权投资'!G27</f>
        <v>0</v>
      </c>
      <c r="E9" s="28">
        <f>'股权投资'!H27</f>
        <v>0</v>
      </c>
      <c r="F9" s="28">
        <f>'股权投资'!I27</f>
        <v>0</v>
      </c>
      <c r="G9" s="28">
        <f>F9-E9</f>
        <v>0</v>
      </c>
      <c r="H9" s="59">
        <f>IF(E9=0,"",G9/E9*100)</f>
      </c>
    </row>
    <row r="10" spans="1:8" ht="15.75" customHeight="1">
      <c r="A10" s="56" t="s">
        <v>402</v>
      </c>
      <c r="B10" s="35" t="s">
        <v>73</v>
      </c>
      <c r="C10" s="27">
        <f>'投资性房地产'!T27</f>
        <v>0</v>
      </c>
      <c r="D10" s="29">
        <f>'投资性房地产'!V27</f>
        <v>0</v>
      </c>
      <c r="E10" s="28">
        <f>'投资性房地产'!X27</f>
        <v>0</v>
      </c>
      <c r="F10" s="28">
        <f>'投资性房地产'!AA27</f>
        <v>0</v>
      </c>
      <c r="G10" s="28">
        <f>F10-E10</f>
        <v>0</v>
      </c>
      <c r="H10" s="59">
        <f>IF(E10=0,"",G10/E10*100)</f>
      </c>
    </row>
    <row r="11" spans="1:8" ht="15.75" customHeight="1">
      <c r="A11" s="24"/>
      <c r="B11" s="35"/>
      <c r="C11" s="27"/>
      <c r="D11" s="29"/>
      <c r="E11" s="28"/>
      <c r="F11" s="28"/>
      <c r="G11" s="28"/>
      <c r="H11" s="59"/>
    </row>
    <row r="12" spans="1:8" ht="15.75" customHeight="1">
      <c r="A12" s="24"/>
      <c r="B12" s="35"/>
      <c r="C12" s="27"/>
      <c r="D12" s="29"/>
      <c r="E12" s="28"/>
      <c r="F12" s="28"/>
      <c r="G12" s="28"/>
      <c r="H12" s="59"/>
    </row>
    <row r="13" spans="1:8" ht="15.75" customHeight="1">
      <c r="A13" s="24"/>
      <c r="B13" s="35"/>
      <c r="C13" s="27"/>
      <c r="D13" s="29"/>
      <c r="E13" s="28"/>
      <c r="F13" s="28"/>
      <c r="G13" s="28"/>
      <c r="H13" s="59"/>
    </row>
    <row r="14" spans="1:8" ht="15.75" customHeight="1">
      <c r="A14" s="24"/>
      <c r="B14" s="35"/>
      <c r="C14" s="27"/>
      <c r="D14" s="29"/>
      <c r="E14" s="28"/>
      <c r="F14" s="28"/>
      <c r="G14" s="28"/>
      <c r="H14" s="59"/>
    </row>
    <row r="15" spans="1:8" ht="15.75" customHeight="1">
      <c r="A15" s="24"/>
      <c r="B15" s="35"/>
      <c r="C15" s="27"/>
      <c r="D15" s="29"/>
      <c r="E15" s="28"/>
      <c r="F15" s="28"/>
      <c r="G15" s="28"/>
      <c r="H15" s="59"/>
    </row>
    <row r="16" spans="1:8" ht="15.75" customHeight="1">
      <c r="A16" s="24"/>
      <c r="B16" s="35"/>
      <c r="C16" s="27"/>
      <c r="D16" s="29"/>
      <c r="E16" s="28"/>
      <c r="F16" s="28"/>
      <c r="G16" s="28"/>
      <c r="H16" s="59"/>
    </row>
    <row r="17" spans="1:8" ht="15.75" customHeight="1">
      <c r="A17" s="24"/>
      <c r="B17" s="35"/>
      <c r="C17" s="27"/>
      <c r="D17" s="29"/>
      <c r="E17" s="28"/>
      <c r="F17" s="28"/>
      <c r="G17" s="28"/>
      <c r="H17" s="59"/>
    </row>
    <row r="18" spans="1:8" ht="15.75" customHeight="1">
      <c r="A18" s="24"/>
      <c r="B18" s="35"/>
      <c r="C18" s="27"/>
      <c r="D18" s="29"/>
      <c r="E18" s="28"/>
      <c r="F18" s="28"/>
      <c r="G18" s="28"/>
      <c r="H18" s="59"/>
    </row>
    <row r="19" spans="1:8" ht="15.75" customHeight="1">
      <c r="A19" s="24"/>
      <c r="B19" s="35"/>
      <c r="C19" s="27"/>
      <c r="D19" s="29"/>
      <c r="E19" s="28"/>
      <c r="F19" s="28"/>
      <c r="G19" s="28"/>
      <c r="H19" s="59"/>
    </row>
    <row r="20" spans="1:8" ht="15.75" customHeight="1">
      <c r="A20" s="24"/>
      <c r="B20" s="35"/>
      <c r="C20" s="27"/>
      <c r="D20" s="29"/>
      <c r="E20" s="28"/>
      <c r="F20" s="28"/>
      <c r="G20" s="28"/>
      <c r="H20" s="59"/>
    </row>
    <row r="21" spans="1:8" ht="15.75" customHeight="1">
      <c r="A21" s="24"/>
      <c r="B21" s="35"/>
      <c r="C21" s="27"/>
      <c r="D21" s="29"/>
      <c r="E21" s="28"/>
      <c r="F21" s="28"/>
      <c r="G21" s="28"/>
      <c r="H21" s="59"/>
    </row>
    <row r="22" spans="1:8" ht="15.75" customHeight="1">
      <c r="A22" s="24"/>
      <c r="B22" s="35"/>
      <c r="C22" s="27"/>
      <c r="D22" s="29"/>
      <c r="E22" s="28"/>
      <c r="F22" s="28"/>
      <c r="G22" s="28"/>
      <c r="H22" s="59"/>
    </row>
    <row r="23" spans="1:8" ht="15.75" customHeight="1">
      <c r="A23" s="24"/>
      <c r="B23" s="35"/>
      <c r="C23" s="27"/>
      <c r="D23" s="29"/>
      <c r="E23" s="28"/>
      <c r="F23" s="28"/>
      <c r="G23" s="28"/>
      <c r="H23" s="59"/>
    </row>
    <row r="24" spans="1:8" ht="15.75" customHeight="1">
      <c r="A24" s="24"/>
      <c r="B24" s="35"/>
      <c r="C24" s="27"/>
      <c r="D24" s="29"/>
      <c r="E24" s="28"/>
      <c r="F24" s="28"/>
      <c r="G24" s="28"/>
      <c r="H24" s="59"/>
    </row>
    <row r="25" spans="1:8" ht="15.75" customHeight="1">
      <c r="A25" s="56"/>
      <c r="B25" s="161"/>
      <c r="C25" s="27"/>
      <c r="D25" s="29"/>
      <c r="E25" s="28"/>
      <c r="F25" s="28"/>
      <c r="G25" s="28"/>
      <c r="H25" s="59"/>
    </row>
    <row r="26" spans="1:8" ht="15.75" customHeight="1">
      <c r="A26" s="56"/>
      <c r="B26" s="56"/>
      <c r="C26" s="27"/>
      <c r="D26" s="29"/>
      <c r="E26" s="28"/>
      <c r="F26" s="28"/>
      <c r="G26" s="28"/>
      <c r="H26" s="59"/>
    </row>
    <row r="27" spans="1:8" ht="15.75" customHeight="1">
      <c r="A27" s="56" t="s">
        <v>403</v>
      </c>
      <c r="B27" s="24" t="s">
        <v>146</v>
      </c>
      <c r="C27" s="27">
        <f>SUM(C6:C26)</f>
        <v>0</v>
      </c>
      <c r="D27" s="29">
        <f>SUM(D6:D26)</f>
        <v>0</v>
      </c>
      <c r="E27" s="28">
        <f>SUM(E6:E26)</f>
        <v>0</v>
      </c>
      <c r="F27" s="28">
        <f>SUM(F6:F26)</f>
        <v>0</v>
      </c>
      <c r="G27" s="28">
        <f>SUM(G6:G26)</f>
        <v>0</v>
      </c>
      <c r="H27" s="59">
        <f>IF(E27=0,"",G27/E27*100)</f>
      </c>
    </row>
    <row r="28" spans="1:5" ht="15.75" customHeight="1">
      <c r="A28" s="32" t="str">
        <f>'填表说明'!B12</f>
        <v>资产占有单位填表人：</v>
      </c>
      <c r="E28" s="20" t="str">
        <f>'填表说明'!B8</f>
        <v>评估人员：</v>
      </c>
    </row>
    <row r="29" ht="15.75" customHeight="1">
      <c r="A29" s="32" t="str">
        <f>'填表说明'!B16</f>
        <v>填表日期：2017年01月10日</v>
      </c>
    </row>
  </sheetData>
  <sheetProtection/>
  <mergeCells count="2">
    <mergeCell ref="A2:H2"/>
    <mergeCell ref="A3:H3"/>
  </mergeCells>
  <hyperlinks>
    <hyperlink ref="A1" location="索引目录!C28" display="返回索引页"/>
    <hyperlink ref="B6" location="可供出售金融资产汇总!B1" display="可供出售金融资产"/>
    <hyperlink ref="B7" location="持有到期投资!B1" display="持有至到期投资"/>
    <hyperlink ref="B8" location="长期应收!B1" display="长期应收款"/>
    <hyperlink ref="B1" location="分类汇总!B20" display="返回"/>
    <hyperlink ref="B9" location="股权投资!B1" display="长期股权投资"/>
    <hyperlink ref="B10" location="投资性房地产!B1" display="投资性房地产"/>
  </hyperlinks>
  <printOptions horizontalCentered="1"/>
  <pageMargins left="0.35" right="0.35" top="0.79" bottom="0.79" header="1.06" footer="0.51"/>
  <pageSetup fitToHeight="0" fitToWidth="1" horizontalDpi="300" verticalDpi="300" orientation="landscape" paperSize="9" scale="93"/>
  <headerFooter alignWithMargins="0">
    <oddHeader>&amp;R&amp;"宋体,常规"&amp;10表&amp;"Times New Roman,常规"4
&amp;"宋体,常规"共&amp;"Times New Roman,常规"&amp;N&amp;"宋体,常规"页第&amp;"Times New Roman,常规"&amp;P&amp;"宋体,常规"页</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H29"/>
  <sheetViews>
    <sheetView zoomScale="85" zoomScaleNormal="85" workbookViewId="0" topLeftCell="A1">
      <selection activeCell="A5" sqref="A5"/>
    </sheetView>
  </sheetViews>
  <sheetFormatPr defaultColWidth="8.75390625" defaultRowHeight="15.75" customHeight="1" outlineLevelCol="1"/>
  <cols>
    <col min="1" max="1" width="6.25390625" style="13" customWidth="1"/>
    <col min="2" max="2" width="28.00390625" style="13" customWidth="1"/>
    <col min="3" max="3" width="19.125" style="13" customWidth="1" outlineLevel="1"/>
    <col min="4" max="7" width="19.125" style="13" customWidth="1"/>
    <col min="8" max="8" width="11.00390625" style="13" customWidth="1"/>
    <col min="9" max="32" width="9.00390625" style="13" bestFit="1" customWidth="1"/>
    <col min="33" max="16384" width="8.75390625" style="13" customWidth="1"/>
  </cols>
  <sheetData>
    <row r="1" spans="1:8" ht="15">
      <c r="A1" s="14" t="s">
        <v>98</v>
      </c>
      <c r="B1" s="74" t="s">
        <v>223</v>
      </c>
      <c r="C1" s="16"/>
      <c r="D1" s="16"/>
      <c r="E1" s="16"/>
      <c r="F1" s="16"/>
      <c r="G1" s="16"/>
      <c r="H1" s="16"/>
    </row>
    <row r="2" spans="1:8" s="11" customFormat="1" ht="30" customHeight="1">
      <c r="A2" s="17" t="s">
        <v>404</v>
      </c>
      <c r="B2" s="18"/>
      <c r="C2" s="18"/>
      <c r="D2" s="18"/>
      <c r="E2" s="18"/>
      <c r="F2" s="18"/>
      <c r="G2" s="18"/>
      <c r="H2" s="18"/>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55" t="s">
        <v>100</v>
      </c>
    </row>
    <row r="5" spans="1:8" s="54" customFormat="1" ht="15.75" customHeight="1">
      <c r="A5" s="56" t="s">
        <v>273</v>
      </c>
      <c r="B5" s="56" t="s">
        <v>225</v>
      </c>
      <c r="C5" s="57" t="s">
        <v>205</v>
      </c>
      <c r="D5" s="56" t="s">
        <v>206</v>
      </c>
      <c r="E5" s="56" t="s">
        <v>207</v>
      </c>
      <c r="F5" s="56" t="s">
        <v>208</v>
      </c>
      <c r="G5" s="58" t="s">
        <v>227</v>
      </c>
      <c r="H5" s="56" t="s">
        <v>228</v>
      </c>
    </row>
    <row r="6" spans="1:8" ht="15.75" customHeight="1">
      <c r="A6" s="56" t="s">
        <v>405</v>
      </c>
      <c r="B6" s="35" t="s">
        <v>406</v>
      </c>
      <c r="C6" s="27">
        <f>'可出售-股票'!H27</f>
        <v>0</v>
      </c>
      <c r="D6" s="29">
        <f>'可出售-股票'!I27</f>
        <v>0</v>
      </c>
      <c r="E6" s="28">
        <f>'可出售-股票'!J27</f>
        <v>0</v>
      </c>
      <c r="F6" s="28">
        <f>'可出售-股票'!K27</f>
        <v>0</v>
      </c>
      <c r="G6" s="28">
        <f>F6-E6</f>
        <v>0</v>
      </c>
      <c r="H6" s="59">
        <f>IF(E6=0,"",G6/E6*100)</f>
      </c>
    </row>
    <row r="7" spans="1:8" ht="15.75" customHeight="1">
      <c r="A7" s="56" t="s">
        <v>407</v>
      </c>
      <c r="B7" s="35" t="s">
        <v>408</v>
      </c>
      <c r="C7" s="27">
        <f>'可出售-债券'!G27</f>
        <v>0</v>
      </c>
      <c r="D7" s="29">
        <f>'可出售-债券'!H27</f>
        <v>0</v>
      </c>
      <c r="E7" s="28">
        <f>'可出售-债券'!I27</f>
        <v>0</v>
      </c>
      <c r="F7" s="28">
        <f>'可出售-债券'!J27</f>
        <v>0</v>
      </c>
      <c r="G7" s="28">
        <f>F7-E7</f>
        <v>0</v>
      </c>
      <c r="H7" s="59">
        <f>IF(E7=0,"",G7/E7*100)</f>
      </c>
    </row>
    <row r="8" spans="1:8" ht="15.75" customHeight="1">
      <c r="A8" s="56" t="s">
        <v>409</v>
      </c>
      <c r="B8" s="35" t="s">
        <v>410</v>
      </c>
      <c r="C8" s="27">
        <f>'可出售-其他'!G27</f>
        <v>0</v>
      </c>
      <c r="D8" s="29">
        <f>'可出售-其他'!H27</f>
        <v>0</v>
      </c>
      <c r="E8" s="28">
        <f>'可出售-其他'!I27</f>
        <v>0</v>
      </c>
      <c r="F8" s="28">
        <f>'可出售-其他'!J27</f>
        <v>0</v>
      </c>
      <c r="G8" s="28">
        <f>F8-E8</f>
        <v>0</v>
      </c>
      <c r="H8" s="59">
        <f>IF(E8=0,"",G8/E8*100)</f>
      </c>
    </row>
    <row r="9" spans="1:8" ht="15.75" customHeight="1">
      <c r="A9" s="24"/>
      <c r="B9" s="35"/>
      <c r="C9" s="27"/>
      <c r="D9" s="29"/>
      <c r="E9" s="28"/>
      <c r="F9" s="28"/>
      <c r="G9" s="28"/>
      <c r="H9" s="59"/>
    </row>
    <row r="10" spans="1:8" ht="15.75" customHeight="1">
      <c r="A10" s="24"/>
      <c r="B10" s="35"/>
      <c r="C10" s="27"/>
      <c r="D10" s="29"/>
      <c r="E10" s="28"/>
      <c r="F10" s="28"/>
      <c r="G10" s="28"/>
      <c r="H10" s="59"/>
    </row>
    <row r="11" spans="1:8" ht="15.75" customHeight="1">
      <c r="A11" s="24"/>
      <c r="B11" s="35"/>
      <c r="C11" s="27"/>
      <c r="D11" s="29"/>
      <c r="E11" s="28"/>
      <c r="F11" s="28"/>
      <c r="G11" s="28"/>
      <c r="H11" s="59"/>
    </row>
    <row r="12" spans="1:8" ht="15.75" customHeight="1">
      <c r="A12" s="24"/>
      <c r="B12" s="35"/>
      <c r="C12" s="27"/>
      <c r="D12" s="29"/>
      <c r="E12" s="28"/>
      <c r="F12" s="28"/>
      <c r="G12" s="28"/>
      <c r="H12" s="59"/>
    </row>
    <row r="13" spans="1:8" ht="15.75" customHeight="1">
      <c r="A13" s="24"/>
      <c r="B13" s="35"/>
      <c r="C13" s="27"/>
      <c r="D13" s="29"/>
      <c r="E13" s="28"/>
      <c r="F13" s="28"/>
      <c r="G13" s="28"/>
      <c r="H13" s="59"/>
    </row>
    <row r="14" spans="1:8" ht="15.75" customHeight="1">
      <c r="A14" s="24"/>
      <c r="B14" s="35"/>
      <c r="C14" s="27"/>
      <c r="D14" s="29"/>
      <c r="E14" s="28"/>
      <c r="F14" s="28"/>
      <c r="G14" s="28"/>
      <c r="H14" s="59"/>
    </row>
    <row r="15" spans="1:8" ht="15.75" customHeight="1">
      <c r="A15" s="24"/>
      <c r="B15" s="35"/>
      <c r="C15" s="27"/>
      <c r="D15" s="29"/>
      <c r="E15" s="28"/>
      <c r="F15" s="28"/>
      <c r="G15" s="28"/>
      <c r="H15" s="59"/>
    </row>
    <row r="16" spans="1:8" ht="15.75" customHeight="1">
      <c r="A16" s="24"/>
      <c r="B16" s="35"/>
      <c r="C16" s="27"/>
      <c r="D16" s="29"/>
      <c r="E16" s="28"/>
      <c r="F16" s="28"/>
      <c r="G16" s="28"/>
      <c r="H16" s="59"/>
    </row>
    <row r="17" spans="1:8" ht="15.75" customHeight="1">
      <c r="A17" s="24"/>
      <c r="B17" s="35"/>
      <c r="C17" s="27"/>
      <c r="D17" s="29"/>
      <c r="E17" s="28"/>
      <c r="F17" s="28"/>
      <c r="G17" s="28"/>
      <c r="H17" s="59"/>
    </row>
    <row r="18" spans="1:8" ht="15.75" customHeight="1">
      <c r="A18" s="24"/>
      <c r="B18" s="35"/>
      <c r="C18" s="27"/>
      <c r="D18" s="29"/>
      <c r="E18" s="28"/>
      <c r="F18" s="28"/>
      <c r="G18" s="28"/>
      <c r="H18" s="59"/>
    </row>
    <row r="19" spans="1:8" ht="15.75" customHeight="1">
      <c r="A19" s="24"/>
      <c r="B19" s="35"/>
      <c r="C19" s="27"/>
      <c r="D19" s="29"/>
      <c r="E19" s="28"/>
      <c r="F19" s="28"/>
      <c r="G19" s="28"/>
      <c r="H19" s="59"/>
    </row>
    <row r="20" spans="1:8" ht="15.75" customHeight="1">
      <c r="A20" s="24"/>
      <c r="B20" s="35"/>
      <c r="C20" s="27"/>
      <c r="D20" s="29"/>
      <c r="E20" s="28"/>
      <c r="F20" s="28"/>
      <c r="G20" s="28"/>
      <c r="H20" s="59"/>
    </row>
    <row r="21" spans="1:8" ht="15.75" customHeight="1">
      <c r="A21" s="24"/>
      <c r="B21" s="35"/>
      <c r="C21" s="27"/>
      <c r="D21" s="29"/>
      <c r="E21" s="28"/>
      <c r="F21" s="28"/>
      <c r="G21" s="28"/>
      <c r="H21" s="59"/>
    </row>
    <row r="22" spans="1:8" ht="15.75" customHeight="1">
      <c r="A22" s="24"/>
      <c r="B22" s="35"/>
      <c r="C22" s="27"/>
      <c r="D22" s="29"/>
      <c r="E22" s="28"/>
      <c r="F22" s="28"/>
      <c r="G22" s="28"/>
      <c r="H22" s="59"/>
    </row>
    <row r="23" spans="1:8" ht="15.75" customHeight="1">
      <c r="A23" s="24"/>
      <c r="B23" s="35"/>
      <c r="C23" s="27"/>
      <c r="D23" s="29"/>
      <c r="E23" s="28"/>
      <c r="F23" s="28"/>
      <c r="G23" s="28"/>
      <c r="H23" s="59"/>
    </row>
    <row r="24" spans="1:8" ht="15.75" customHeight="1">
      <c r="A24" s="24"/>
      <c r="B24" s="35"/>
      <c r="C24" s="27"/>
      <c r="D24" s="29"/>
      <c r="E24" s="28"/>
      <c r="F24" s="28"/>
      <c r="G24" s="28"/>
      <c r="H24" s="59"/>
    </row>
    <row r="25" spans="1:8" ht="15.75" customHeight="1">
      <c r="A25" s="56" t="s">
        <v>403</v>
      </c>
      <c r="B25" s="56" t="s">
        <v>411</v>
      </c>
      <c r="C25" s="27">
        <f>SUM(C6:C24)</f>
        <v>0</v>
      </c>
      <c r="D25" s="29">
        <f>SUM(D6:D24)</f>
        <v>0</v>
      </c>
      <c r="E25" s="28">
        <f>SUM(E6:E24)</f>
        <v>0</v>
      </c>
      <c r="F25" s="28">
        <f>SUM(F6:F24)</f>
        <v>0</v>
      </c>
      <c r="G25" s="28">
        <f>SUM(G6:G24)</f>
        <v>0</v>
      </c>
      <c r="H25" s="59">
        <f>IF(E25=0,"",G25/E25*100)</f>
      </c>
    </row>
    <row r="26" spans="1:8" ht="15.75" customHeight="1">
      <c r="A26" s="56" t="s">
        <v>403</v>
      </c>
      <c r="B26" s="56" t="s">
        <v>412</v>
      </c>
      <c r="C26" s="27"/>
      <c r="D26" s="29"/>
      <c r="E26" s="28">
        <f>D26</f>
        <v>0</v>
      </c>
      <c r="F26" s="28">
        <v>0</v>
      </c>
      <c r="G26" s="28">
        <f>F26-E26</f>
        <v>0</v>
      </c>
      <c r="H26" s="59">
        <f>IF(E26=0,"",G26/E26*100)</f>
      </c>
    </row>
    <row r="27" spans="1:8" ht="15.75" customHeight="1">
      <c r="A27" s="56" t="s">
        <v>403</v>
      </c>
      <c r="B27" s="56" t="s">
        <v>413</v>
      </c>
      <c r="C27" s="27">
        <f>C25-C26</f>
        <v>0</v>
      </c>
      <c r="D27" s="29">
        <f>D25-D26</f>
        <v>0</v>
      </c>
      <c r="E27" s="28">
        <f>E25-E26</f>
        <v>0</v>
      </c>
      <c r="F27" s="28">
        <f>F25-F26</f>
        <v>0</v>
      </c>
      <c r="G27" s="28">
        <f>G25-G26</f>
        <v>0</v>
      </c>
      <c r="H27" s="59">
        <f>IF(E27=0,"",G27/E27*100)</f>
      </c>
    </row>
    <row r="28" spans="1:5" ht="15.75" customHeight="1">
      <c r="A28" s="32" t="str">
        <f>'填表说明'!B12</f>
        <v>资产占有单位填表人：</v>
      </c>
      <c r="E28" s="20" t="str">
        <f>'填表说明'!B8</f>
        <v>评估人员：</v>
      </c>
    </row>
    <row r="29" ht="15.75" customHeight="1">
      <c r="A29" s="32" t="str">
        <f>'填表说明'!B16</f>
        <v>填表日期：2017年01月10日</v>
      </c>
    </row>
  </sheetData>
  <sheetProtection/>
  <mergeCells count="2">
    <mergeCell ref="A2:H2"/>
    <mergeCell ref="A3:H3"/>
  </mergeCells>
  <hyperlinks>
    <hyperlink ref="A1" location="索引目录!D28" display="返回索引页"/>
    <hyperlink ref="B6" location="'可出售-股票'!B1" display="可供出售金融资产-股票投资"/>
    <hyperlink ref="B7" location="'可出售-债券'!B1" display="可供出售金融资产-债券投资"/>
    <hyperlink ref="B8" location="'可出售-其他'!B1" display="可供出售金融资产-其他投资"/>
    <hyperlink ref="B1" location="长期投资汇总!B6" display="返回"/>
  </hyperlinks>
  <printOptions horizontalCentered="1"/>
  <pageMargins left="0.35" right="0.35" top="0.79" bottom="0.79" header="1.06" footer="0.51"/>
  <pageSetup fitToHeight="0" fitToWidth="1" horizontalDpi="300" verticalDpi="300" orientation="landscape" paperSize="9" scale="93"/>
  <headerFooter alignWithMargins="0">
    <oddHeader>&amp;R&amp;"宋体,常规"&amp;10表&amp;"Times New Roman,常规"4-1
&amp;"宋体,常规"共&amp;"Times New Roman,常规"&amp;N&amp;"宋体,常规"页第&amp;"Times New Roman,常规"&amp;P&amp;"宋体,常规"页</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J28" sqref="J28"/>
    </sheetView>
  </sheetViews>
  <sheetFormatPr defaultColWidth="8.75390625" defaultRowHeight="15.75" customHeight="1" outlineLevelCol="1"/>
  <cols>
    <col min="1" max="1" width="5.625" style="13" customWidth="1"/>
    <col min="2" max="2" width="17.125" style="13" customWidth="1"/>
    <col min="3" max="3" width="9.00390625" style="13" bestFit="1" customWidth="1"/>
    <col min="4" max="4" width="7.625" style="13" customWidth="1"/>
    <col min="5" max="5" width="7.75390625" style="13" customWidth="1"/>
    <col min="6" max="6" width="8.875" style="13" bestFit="1" customWidth="1"/>
    <col min="7" max="7" width="6.625" style="13" customWidth="1"/>
    <col min="8" max="8" width="14.375" style="13" customWidth="1" outlineLevel="1"/>
    <col min="9" max="9" width="13.125" style="13" bestFit="1" customWidth="1"/>
    <col min="10" max="10" width="14.875" style="13" customWidth="1"/>
    <col min="11" max="11" width="14.375" style="13" customWidth="1"/>
    <col min="12" max="32" width="9.00390625" style="13" bestFit="1" customWidth="1"/>
    <col min="33" max="16384" width="8.75390625" style="13" customWidth="1"/>
  </cols>
  <sheetData>
    <row r="1" spans="1:13" ht="12.75" customHeight="1">
      <c r="A1" s="14" t="s">
        <v>98</v>
      </c>
      <c r="B1" s="15" t="s">
        <v>223</v>
      </c>
      <c r="C1" s="16"/>
      <c r="D1" s="16"/>
      <c r="E1" s="16"/>
      <c r="F1" s="16"/>
      <c r="G1" s="16"/>
      <c r="H1" s="16"/>
      <c r="I1" s="16"/>
      <c r="J1" s="16"/>
      <c r="K1" s="16"/>
      <c r="L1" s="16"/>
      <c r="M1" s="16"/>
    </row>
    <row r="2" spans="1:13" s="11" customFormat="1" ht="30" customHeight="1">
      <c r="A2" s="17" t="s">
        <v>414</v>
      </c>
      <c r="B2" s="18"/>
      <c r="C2" s="18"/>
      <c r="D2" s="18"/>
      <c r="E2" s="18"/>
      <c r="F2" s="18"/>
      <c r="G2" s="18"/>
      <c r="H2" s="18"/>
      <c r="I2" s="18"/>
      <c r="J2" s="18"/>
      <c r="K2" s="18"/>
      <c r="L2" s="18"/>
      <c r="M2" s="18"/>
    </row>
    <row r="3" spans="1:13" ht="13.5" customHeight="1">
      <c r="A3" s="19" t="str">
        <f>'填表说明'!B9</f>
        <v>评估基准日：2016年12月31日</v>
      </c>
      <c r="B3" s="19"/>
      <c r="C3" s="19"/>
      <c r="D3" s="19"/>
      <c r="E3" s="19"/>
      <c r="F3" s="19"/>
      <c r="G3" s="19"/>
      <c r="H3" s="19"/>
      <c r="I3" s="33"/>
      <c r="J3" s="33"/>
      <c r="K3" s="33"/>
      <c r="L3" s="33"/>
      <c r="M3" s="33"/>
    </row>
    <row r="4" spans="1:13" ht="15.75" customHeight="1">
      <c r="A4" s="20" t="str">
        <f>'填表说明'!B11</f>
        <v>资产占有单位名称：黑龙江斯达特兽药有限公司</v>
      </c>
      <c r="M4" s="34" t="s">
        <v>100</v>
      </c>
    </row>
    <row r="5" spans="1:13" s="12" customFormat="1" ht="27" customHeight="1">
      <c r="A5" s="21" t="s">
        <v>173</v>
      </c>
      <c r="B5" s="21" t="s">
        <v>313</v>
      </c>
      <c r="C5" s="21" t="s">
        <v>415</v>
      </c>
      <c r="D5" s="21" t="s">
        <v>315</v>
      </c>
      <c r="E5" s="21" t="s">
        <v>316</v>
      </c>
      <c r="F5" s="21" t="s">
        <v>317</v>
      </c>
      <c r="G5" s="72" t="s">
        <v>416</v>
      </c>
      <c r="H5" s="22" t="s">
        <v>205</v>
      </c>
      <c r="I5" s="23" t="s">
        <v>206</v>
      </c>
      <c r="J5" s="21" t="s">
        <v>207</v>
      </c>
      <c r="K5" s="21" t="s">
        <v>208</v>
      </c>
      <c r="L5" s="21" t="s">
        <v>228</v>
      </c>
      <c r="M5" s="21" t="s">
        <v>176</v>
      </c>
    </row>
    <row r="6" spans="1:13" ht="15.75" customHeight="1">
      <c r="A6" s="24"/>
      <c r="B6" s="25"/>
      <c r="C6" s="24"/>
      <c r="D6" s="26"/>
      <c r="E6" s="24"/>
      <c r="F6" s="24"/>
      <c r="G6" s="28"/>
      <c r="H6" s="27"/>
      <c r="I6" s="29"/>
      <c r="J6" s="28"/>
      <c r="K6" s="28"/>
      <c r="L6" s="28">
        <f>IF(J6=0,"",(K6-J6)/J6*100)</f>
      </c>
      <c r="M6" s="35"/>
    </row>
    <row r="7" spans="1:13" ht="15.75" customHeight="1">
      <c r="A7" s="24"/>
      <c r="B7" s="25"/>
      <c r="C7" s="24"/>
      <c r="D7" s="26"/>
      <c r="E7" s="24"/>
      <c r="F7" s="24"/>
      <c r="G7" s="28"/>
      <c r="H7" s="27"/>
      <c r="I7" s="29"/>
      <c r="J7" s="28"/>
      <c r="K7" s="28"/>
      <c r="L7" s="28">
        <f aca="true" t="shared" si="0" ref="L7:L27">IF(J7=0,"",(K7-J7)/J7*100)</f>
      </c>
      <c r="M7" s="35"/>
    </row>
    <row r="8" spans="1:13" ht="15.75" customHeight="1">
      <c r="A8" s="24"/>
      <c r="B8" s="25"/>
      <c r="C8" s="24"/>
      <c r="D8" s="26"/>
      <c r="E8" s="24"/>
      <c r="F8" s="24"/>
      <c r="G8" s="28"/>
      <c r="H8" s="27"/>
      <c r="I8" s="29"/>
      <c r="J8" s="28"/>
      <c r="K8" s="28"/>
      <c r="L8" s="28">
        <f t="shared" si="0"/>
      </c>
      <c r="M8" s="35"/>
    </row>
    <row r="9" spans="1:13" ht="15.75" customHeight="1">
      <c r="A9" s="24"/>
      <c r="B9" s="25"/>
      <c r="C9" s="24"/>
      <c r="D9" s="26"/>
      <c r="E9" s="24"/>
      <c r="F9" s="24"/>
      <c r="G9" s="28"/>
      <c r="H9" s="27"/>
      <c r="I9" s="29"/>
      <c r="J9" s="28"/>
      <c r="K9" s="28"/>
      <c r="L9" s="28">
        <f t="shared" si="0"/>
      </c>
      <c r="M9" s="35"/>
    </row>
    <row r="10" spans="1:13" ht="15.75" customHeight="1">
      <c r="A10" s="24"/>
      <c r="B10" s="25"/>
      <c r="C10" s="24"/>
      <c r="D10" s="26"/>
      <c r="E10" s="24"/>
      <c r="F10" s="24"/>
      <c r="G10" s="28"/>
      <c r="H10" s="27"/>
      <c r="I10" s="29"/>
      <c r="J10" s="28"/>
      <c r="K10" s="28"/>
      <c r="L10" s="28">
        <f t="shared" si="0"/>
      </c>
      <c r="M10" s="35"/>
    </row>
    <row r="11" spans="1:13" ht="15.75" customHeight="1">
      <c r="A11" s="24"/>
      <c r="B11" s="25"/>
      <c r="C11" s="24"/>
      <c r="D11" s="26"/>
      <c r="E11" s="24"/>
      <c r="F11" s="24"/>
      <c r="G11" s="28"/>
      <c r="H11" s="27"/>
      <c r="I11" s="29"/>
      <c r="J11" s="28"/>
      <c r="K11" s="28"/>
      <c r="L11" s="28">
        <f t="shared" si="0"/>
      </c>
      <c r="M11" s="35"/>
    </row>
    <row r="12" spans="1:13" ht="15.75" customHeight="1">
      <c r="A12" s="24"/>
      <c r="B12" s="25"/>
      <c r="C12" s="24"/>
      <c r="D12" s="26"/>
      <c r="E12" s="24"/>
      <c r="F12" s="24"/>
      <c r="G12" s="28"/>
      <c r="H12" s="27"/>
      <c r="I12" s="29"/>
      <c r="J12" s="28"/>
      <c r="K12" s="28"/>
      <c r="L12" s="28">
        <f t="shared" si="0"/>
      </c>
      <c r="M12" s="35"/>
    </row>
    <row r="13" spans="1:13" ht="15.75" customHeight="1">
      <c r="A13" s="24"/>
      <c r="B13" s="25"/>
      <c r="C13" s="24"/>
      <c r="D13" s="26"/>
      <c r="E13" s="24"/>
      <c r="F13" s="24"/>
      <c r="G13" s="28"/>
      <c r="H13" s="27"/>
      <c r="I13" s="29"/>
      <c r="J13" s="28"/>
      <c r="K13" s="28"/>
      <c r="L13" s="28">
        <f t="shared" si="0"/>
      </c>
      <c r="M13" s="35"/>
    </row>
    <row r="14" spans="1:13" ht="15.75" customHeight="1">
      <c r="A14" s="24"/>
      <c r="B14" s="25"/>
      <c r="C14" s="24"/>
      <c r="D14" s="26"/>
      <c r="E14" s="24"/>
      <c r="F14" s="24"/>
      <c r="G14" s="28"/>
      <c r="H14" s="27"/>
      <c r="I14" s="29"/>
      <c r="J14" s="28"/>
      <c r="K14" s="28"/>
      <c r="L14" s="28">
        <f t="shared" si="0"/>
      </c>
      <c r="M14" s="35"/>
    </row>
    <row r="15" spans="1:13" ht="15.75" customHeight="1">
      <c r="A15" s="24"/>
      <c r="B15" s="25"/>
      <c r="C15" s="24"/>
      <c r="D15" s="26"/>
      <c r="E15" s="24"/>
      <c r="F15" s="24"/>
      <c r="G15" s="28"/>
      <c r="H15" s="27"/>
      <c r="I15" s="29"/>
      <c r="J15" s="28"/>
      <c r="K15" s="28"/>
      <c r="L15" s="28">
        <f t="shared" si="0"/>
      </c>
      <c r="M15" s="35"/>
    </row>
    <row r="16" spans="1:13" ht="15.75" customHeight="1">
      <c r="A16" s="24"/>
      <c r="B16" s="25"/>
      <c r="C16" s="24"/>
      <c r="D16" s="26"/>
      <c r="E16" s="24"/>
      <c r="F16" s="24"/>
      <c r="G16" s="28"/>
      <c r="H16" s="27"/>
      <c r="I16" s="29"/>
      <c r="J16" s="28"/>
      <c r="K16" s="28"/>
      <c r="L16" s="28">
        <f t="shared" si="0"/>
      </c>
      <c r="M16" s="35"/>
    </row>
    <row r="17" spans="1:13" ht="15.75" customHeight="1">
      <c r="A17" s="24"/>
      <c r="B17" s="25"/>
      <c r="C17" s="24"/>
      <c r="D17" s="26"/>
      <c r="E17" s="24"/>
      <c r="F17" s="24"/>
      <c r="G17" s="28"/>
      <c r="H17" s="27"/>
      <c r="I17" s="29"/>
      <c r="J17" s="28"/>
      <c r="K17" s="28"/>
      <c r="L17" s="28">
        <f t="shared" si="0"/>
      </c>
      <c r="M17" s="35"/>
    </row>
    <row r="18" spans="1:13" ht="15.75" customHeight="1">
      <c r="A18" s="24"/>
      <c r="B18" s="25"/>
      <c r="C18" s="24"/>
      <c r="D18" s="26"/>
      <c r="E18" s="24"/>
      <c r="F18" s="24"/>
      <c r="G18" s="28"/>
      <c r="H18" s="27"/>
      <c r="I18" s="29"/>
      <c r="J18" s="28"/>
      <c r="K18" s="28"/>
      <c r="L18" s="28">
        <f t="shared" si="0"/>
      </c>
      <c r="M18" s="35"/>
    </row>
    <row r="19" spans="1:13" ht="15.75" customHeight="1">
      <c r="A19" s="24"/>
      <c r="B19" s="25"/>
      <c r="C19" s="24"/>
      <c r="D19" s="26"/>
      <c r="E19" s="24"/>
      <c r="F19" s="24"/>
      <c r="G19" s="28"/>
      <c r="H19" s="27"/>
      <c r="I19" s="29"/>
      <c r="J19" s="28"/>
      <c r="K19" s="28"/>
      <c r="L19" s="28">
        <f t="shared" si="0"/>
      </c>
      <c r="M19" s="35"/>
    </row>
    <row r="20" spans="1:13" ht="15.75" customHeight="1">
      <c r="A20" s="24"/>
      <c r="B20" s="25"/>
      <c r="C20" s="24"/>
      <c r="D20" s="26"/>
      <c r="E20" s="24"/>
      <c r="F20" s="24"/>
      <c r="G20" s="28"/>
      <c r="H20" s="27"/>
      <c r="I20" s="29"/>
      <c r="J20" s="28"/>
      <c r="K20" s="28"/>
      <c r="L20" s="28">
        <f t="shared" si="0"/>
      </c>
      <c r="M20" s="35"/>
    </row>
    <row r="21" spans="1:13" ht="15.75" customHeight="1">
      <c r="A21" s="24"/>
      <c r="B21" s="25"/>
      <c r="C21" s="24"/>
      <c r="D21" s="26"/>
      <c r="E21" s="24"/>
      <c r="F21" s="24"/>
      <c r="G21" s="28"/>
      <c r="H21" s="27"/>
      <c r="I21" s="29"/>
      <c r="J21" s="28"/>
      <c r="K21" s="28"/>
      <c r="L21" s="28">
        <f t="shared" si="0"/>
      </c>
      <c r="M21" s="35"/>
    </row>
    <row r="22" spans="1:13" ht="15.75" customHeight="1">
      <c r="A22" s="24"/>
      <c r="B22" s="25"/>
      <c r="C22" s="24"/>
      <c r="D22" s="26"/>
      <c r="E22" s="24"/>
      <c r="F22" s="24"/>
      <c r="G22" s="28"/>
      <c r="H22" s="27"/>
      <c r="I22" s="29"/>
      <c r="J22" s="28"/>
      <c r="K22" s="28"/>
      <c r="L22" s="28">
        <f t="shared" si="0"/>
      </c>
      <c r="M22" s="35"/>
    </row>
    <row r="23" spans="1:13" ht="15.75" customHeight="1">
      <c r="A23" s="24"/>
      <c r="B23" s="25"/>
      <c r="C23" s="24"/>
      <c r="D23" s="26"/>
      <c r="E23" s="24"/>
      <c r="F23" s="24"/>
      <c r="G23" s="28"/>
      <c r="H23" s="27"/>
      <c r="I23" s="29"/>
      <c r="J23" s="28"/>
      <c r="K23" s="28"/>
      <c r="L23" s="28">
        <f t="shared" si="0"/>
      </c>
      <c r="M23" s="35"/>
    </row>
    <row r="24" spans="1:13" ht="15.75" customHeight="1">
      <c r="A24" s="24"/>
      <c r="B24" s="25"/>
      <c r="C24" s="24"/>
      <c r="D24" s="26"/>
      <c r="E24" s="24"/>
      <c r="F24" s="24"/>
      <c r="G24" s="28"/>
      <c r="H24" s="27"/>
      <c r="I24" s="29"/>
      <c r="J24" s="28"/>
      <c r="K24" s="28"/>
      <c r="L24" s="28">
        <f t="shared" si="0"/>
      </c>
      <c r="M24" s="35"/>
    </row>
    <row r="25" spans="1:13" ht="15.75" customHeight="1">
      <c r="A25" s="24"/>
      <c r="B25" s="25"/>
      <c r="C25" s="24"/>
      <c r="D25" s="26"/>
      <c r="E25" s="24"/>
      <c r="F25" s="24"/>
      <c r="G25" s="28"/>
      <c r="H25" s="27"/>
      <c r="I25" s="29"/>
      <c r="J25" s="28"/>
      <c r="K25" s="28"/>
      <c r="L25" s="28">
        <f t="shared" si="0"/>
      </c>
      <c r="M25" s="35"/>
    </row>
    <row r="26" spans="1:13" ht="15.75" customHeight="1">
      <c r="A26" s="24"/>
      <c r="B26" s="25"/>
      <c r="C26" s="24"/>
      <c r="D26" s="26"/>
      <c r="E26" s="24"/>
      <c r="F26" s="24"/>
      <c r="G26" s="28"/>
      <c r="H26" s="27"/>
      <c r="I26" s="29"/>
      <c r="J26" s="28"/>
      <c r="K26" s="28"/>
      <c r="L26" s="28"/>
      <c r="M26" s="35"/>
    </row>
    <row r="27" spans="1:13" ht="15.75" customHeight="1">
      <c r="A27" s="30" t="s">
        <v>335</v>
      </c>
      <c r="B27" s="45"/>
      <c r="C27" s="24"/>
      <c r="D27" s="26"/>
      <c r="E27" s="24"/>
      <c r="F27" s="24"/>
      <c r="G27" s="28"/>
      <c r="H27" s="27">
        <f>SUM(H6:H26)</f>
        <v>0</v>
      </c>
      <c r="I27" s="29">
        <f>SUM(I6:I26)</f>
        <v>0</v>
      </c>
      <c r="J27" s="28">
        <f>SUM(J6:J26)</f>
        <v>0</v>
      </c>
      <c r="K27" s="28">
        <f>SUM(K6:K26)</f>
        <v>0</v>
      </c>
      <c r="L27" s="28">
        <f t="shared" si="0"/>
      </c>
      <c r="M27" s="35"/>
    </row>
    <row r="28" spans="1:10" ht="15.75" customHeight="1">
      <c r="A28" s="32" t="str">
        <f>'填表说明'!B12</f>
        <v>资产占有单位填表人：</v>
      </c>
      <c r="J28" s="20" t="str">
        <f>'填表说明'!B8</f>
        <v>评估人员：</v>
      </c>
    </row>
    <row r="29" ht="15.75" customHeight="1">
      <c r="A29" s="32" t="str">
        <f>'填表说明'!B16</f>
        <v>填表日期：2017年01月10日</v>
      </c>
    </row>
  </sheetData>
  <sheetProtection/>
  <mergeCells count="3">
    <mergeCell ref="A2:M2"/>
    <mergeCell ref="A3:M3"/>
    <mergeCell ref="A27:B27"/>
  </mergeCells>
  <hyperlinks>
    <hyperlink ref="A1" location="索引目录!E28" display="返回索引页"/>
    <hyperlink ref="B1" location="可供出售金融资产汇总!B6" display="返回"/>
  </hyperlinks>
  <printOptions horizontalCentered="1"/>
  <pageMargins left="0.35" right="0.35" top="0.79" bottom="0.79" header="1.03" footer="0.51"/>
  <pageSetup fitToHeight="0" fitToWidth="1" horizontalDpi="300" verticalDpi="300" orientation="landscape" paperSize="9" scale="95"/>
  <headerFooter alignWithMargins="0">
    <oddHeader>&amp;R&amp;"宋体,常规"&amp;10表&amp;"Times New Roman,常规"4-1-1
&amp;"宋体,常规"共&amp;"Times New Roman,常规"&amp;N&amp;"宋体,常规"页第&amp;"Times New Roman,常规"&amp;P&amp;"宋体,常规"页</oddHeader>
  </headerFooter>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M29"/>
  <sheetViews>
    <sheetView workbookViewId="0" topLeftCell="A4">
      <selection activeCell="A5" sqref="A5"/>
    </sheetView>
  </sheetViews>
  <sheetFormatPr defaultColWidth="8.75390625" defaultRowHeight="15.75" customHeight="1" outlineLevelCol="1"/>
  <cols>
    <col min="1" max="1" width="4.375" style="13" customWidth="1"/>
    <col min="2" max="2" width="17.25390625" style="13" customWidth="1"/>
    <col min="3" max="3" width="8.25390625" style="13" customWidth="1"/>
    <col min="4" max="4" width="7.875" style="13" customWidth="1"/>
    <col min="5" max="5" width="9.00390625" style="13" bestFit="1" customWidth="1"/>
    <col min="6" max="6" width="9.375" style="13" bestFit="1" customWidth="1"/>
    <col min="7" max="7" width="15.00390625" style="13" customWidth="1" outlineLevel="1"/>
    <col min="8" max="8" width="13.125" style="13" bestFit="1" customWidth="1"/>
    <col min="9" max="10" width="15.00390625" style="13" customWidth="1"/>
    <col min="11" max="11" width="11.125" style="13" customWidth="1"/>
    <col min="12" max="12" width="10.625" style="13" customWidth="1"/>
    <col min="13" max="32" width="9.00390625" style="13" bestFit="1" customWidth="1"/>
    <col min="33" max="16384" width="8.75390625" style="13" customWidth="1"/>
  </cols>
  <sheetData>
    <row r="1" spans="1:12" ht="15">
      <c r="A1" s="14" t="s">
        <v>98</v>
      </c>
      <c r="B1" s="15" t="s">
        <v>223</v>
      </c>
      <c r="C1" s="16"/>
      <c r="D1" s="16"/>
      <c r="E1" s="16"/>
      <c r="F1" s="16"/>
      <c r="G1" s="16"/>
      <c r="H1" s="16"/>
      <c r="I1" s="16"/>
      <c r="J1" s="16"/>
      <c r="K1" s="16"/>
      <c r="L1" s="16"/>
    </row>
    <row r="2" spans="1:12" s="11" customFormat="1" ht="30" customHeight="1">
      <c r="A2" s="17" t="s">
        <v>417</v>
      </c>
      <c r="B2" s="18"/>
      <c r="C2" s="18"/>
      <c r="D2" s="18"/>
      <c r="E2" s="18"/>
      <c r="F2" s="18"/>
      <c r="G2" s="18"/>
      <c r="H2" s="18"/>
      <c r="I2" s="18"/>
      <c r="J2" s="18"/>
      <c r="K2" s="18"/>
      <c r="L2" s="18"/>
    </row>
    <row r="3" spans="1:13" ht="13.5" customHeight="1">
      <c r="A3" s="19" t="str">
        <f>'填表说明'!B9</f>
        <v>评估基准日：2016年12月31日</v>
      </c>
      <c r="B3" s="19"/>
      <c r="C3" s="19"/>
      <c r="D3" s="19"/>
      <c r="E3" s="19"/>
      <c r="F3" s="19"/>
      <c r="G3" s="19"/>
      <c r="H3" s="19"/>
      <c r="I3" s="33"/>
      <c r="J3" s="33"/>
      <c r="K3" s="33"/>
      <c r="L3" s="33"/>
      <c r="M3" s="33"/>
    </row>
    <row r="4" spans="1:12" ht="15.75" customHeight="1">
      <c r="A4" s="20" t="str">
        <f>'填表说明'!B11</f>
        <v>资产占有单位名称：黑龙江斯达特兽药有限公司</v>
      </c>
      <c r="L4" s="34" t="s">
        <v>100</v>
      </c>
    </row>
    <row r="5" spans="1:12" s="12" customFormat="1" ht="15.75" customHeight="1">
      <c r="A5" s="21" t="s">
        <v>173</v>
      </c>
      <c r="B5" s="21" t="s">
        <v>313</v>
      </c>
      <c r="C5" s="21" t="s">
        <v>418</v>
      </c>
      <c r="D5" s="21" t="s">
        <v>323</v>
      </c>
      <c r="E5" s="21" t="s">
        <v>419</v>
      </c>
      <c r="F5" s="21" t="s">
        <v>324</v>
      </c>
      <c r="G5" s="22" t="s">
        <v>205</v>
      </c>
      <c r="H5" s="23" t="s">
        <v>206</v>
      </c>
      <c r="I5" s="21" t="s">
        <v>207</v>
      </c>
      <c r="J5" s="21" t="s">
        <v>208</v>
      </c>
      <c r="K5" s="21" t="s">
        <v>228</v>
      </c>
      <c r="L5" s="21" t="s">
        <v>176</v>
      </c>
    </row>
    <row r="6" spans="1:12" ht="15.75" customHeight="1">
      <c r="A6" s="24"/>
      <c r="B6" s="25"/>
      <c r="C6" s="24"/>
      <c r="D6" s="26"/>
      <c r="E6" s="26"/>
      <c r="F6" s="24"/>
      <c r="G6" s="27"/>
      <c r="H6" s="29"/>
      <c r="I6" s="28"/>
      <c r="J6" s="28"/>
      <c r="K6" s="28">
        <f aca="true" t="shared" si="0" ref="K6:K25">IF(I6=0,"",(J6-I6)/I6*100)</f>
      </c>
      <c r="L6" s="35"/>
    </row>
    <row r="7" spans="1:12" ht="15.75" customHeight="1">
      <c r="A7" s="24"/>
      <c r="B7" s="25"/>
      <c r="C7" s="24"/>
      <c r="D7" s="26"/>
      <c r="E7" s="26"/>
      <c r="F7" s="24"/>
      <c r="G7" s="27"/>
      <c r="H7" s="29"/>
      <c r="I7" s="28"/>
      <c r="J7" s="28"/>
      <c r="K7" s="28">
        <f t="shared" si="0"/>
      </c>
      <c r="L7" s="35"/>
    </row>
    <row r="8" spans="1:12" ht="15.75" customHeight="1">
      <c r="A8" s="24"/>
      <c r="B8" s="25"/>
      <c r="C8" s="24"/>
      <c r="D8" s="26"/>
      <c r="E8" s="26"/>
      <c r="F8" s="24"/>
      <c r="G8" s="27"/>
      <c r="H8" s="29"/>
      <c r="I8" s="28"/>
      <c r="J8" s="28"/>
      <c r="K8" s="28">
        <f t="shared" si="0"/>
      </c>
      <c r="L8" s="35"/>
    </row>
    <row r="9" spans="1:12" ht="15.75" customHeight="1">
      <c r="A9" s="24"/>
      <c r="B9" s="25"/>
      <c r="C9" s="24"/>
      <c r="D9" s="26"/>
      <c r="E9" s="26"/>
      <c r="F9" s="24"/>
      <c r="G9" s="27"/>
      <c r="H9" s="29"/>
      <c r="I9" s="28"/>
      <c r="J9" s="28"/>
      <c r="K9" s="28">
        <f t="shared" si="0"/>
      </c>
      <c r="L9" s="35"/>
    </row>
    <row r="10" spans="1:12" ht="15.75" customHeight="1">
      <c r="A10" s="24"/>
      <c r="B10" s="25"/>
      <c r="C10" s="24"/>
      <c r="D10" s="26"/>
      <c r="E10" s="26"/>
      <c r="F10" s="24"/>
      <c r="G10" s="27"/>
      <c r="H10" s="29"/>
      <c r="I10" s="28"/>
      <c r="J10" s="28"/>
      <c r="K10" s="28">
        <f t="shared" si="0"/>
      </c>
      <c r="L10" s="35"/>
    </row>
    <row r="11" spans="1:12" ht="15.75" customHeight="1">
      <c r="A11" s="24"/>
      <c r="B11" s="25"/>
      <c r="C11" s="24"/>
      <c r="D11" s="26"/>
      <c r="E11" s="26"/>
      <c r="F11" s="24"/>
      <c r="G11" s="27"/>
      <c r="H11" s="29"/>
      <c r="I11" s="28"/>
      <c r="J11" s="28"/>
      <c r="K11" s="28">
        <f t="shared" si="0"/>
      </c>
      <c r="L11" s="35"/>
    </row>
    <row r="12" spans="1:12" ht="15.75" customHeight="1">
      <c r="A12" s="24"/>
      <c r="B12" s="25"/>
      <c r="C12" s="24"/>
      <c r="D12" s="26"/>
      <c r="E12" s="26"/>
      <c r="F12" s="24"/>
      <c r="G12" s="27"/>
      <c r="H12" s="29"/>
      <c r="I12" s="28"/>
      <c r="J12" s="28"/>
      <c r="K12" s="28">
        <f t="shared" si="0"/>
      </c>
      <c r="L12" s="35"/>
    </row>
    <row r="13" spans="1:12" ht="15.75" customHeight="1">
      <c r="A13" s="24"/>
      <c r="B13" s="25"/>
      <c r="C13" s="24"/>
      <c r="D13" s="26"/>
      <c r="E13" s="26"/>
      <c r="F13" s="24"/>
      <c r="G13" s="27"/>
      <c r="H13" s="29"/>
      <c r="I13" s="28"/>
      <c r="J13" s="28"/>
      <c r="K13" s="28">
        <f t="shared" si="0"/>
      </c>
      <c r="L13" s="35"/>
    </row>
    <row r="14" spans="1:12" ht="15.75" customHeight="1">
      <c r="A14" s="24"/>
      <c r="B14" s="25"/>
      <c r="C14" s="24"/>
      <c r="D14" s="26"/>
      <c r="E14" s="26"/>
      <c r="F14" s="24"/>
      <c r="G14" s="27"/>
      <c r="H14" s="29"/>
      <c r="I14" s="28"/>
      <c r="J14" s="28"/>
      <c r="K14" s="28">
        <f t="shared" si="0"/>
      </c>
      <c r="L14" s="35"/>
    </row>
    <row r="15" spans="1:12" ht="15.75" customHeight="1">
      <c r="A15" s="24"/>
      <c r="B15" s="25"/>
      <c r="C15" s="24"/>
      <c r="D15" s="26"/>
      <c r="E15" s="26"/>
      <c r="F15" s="24"/>
      <c r="G15" s="27"/>
      <c r="H15" s="29"/>
      <c r="I15" s="28"/>
      <c r="J15" s="28"/>
      <c r="K15" s="28">
        <f t="shared" si="0"/>
      </c>
      <c r="L15" s="35"/>
    </row>
    <row r="16" spans="1:12" ht="15.75" customHeight="1">
      <c r="A16" s="24"/>
      <c r="B16" s="25"/>
      <c r="C16" s="24"/>
      <c r="D16" s="26"/>
      <c r="E16" s="26"/>
      <c r="F16" s="24"/>
      <c r="G16" s="27"/>
      <c r="H16" s="29"/>
      <c r="I16" s="28"/>
      <c r="J16" s="28"/>
      <c r="K16" s="28">
        <f t="shared" si="0"/>
      </c>
      <c r="L16" s="35"/>
    </row>
    <row r="17" spans="1:12" ht="15.75" customHeight="1">
      <c r="A17" s="24"/>
      <c r="B17" s="25"/>
      <c r="C17" s="24"/>
      <c r="D17" s="26"/>
      <c r="E17" s="26"/>
      <c r="F17" s="24"/>
      <c r="G17" s="27"/>
      <c r="H17" s="29"/>
      <c r="I17" s="28"/>
      <c r="J17" s="28"/>
      <c r="K17" s="28">
        <f t="shared" si="0"/>
      </c>
      <c r="L17" s="35"/>
    </row>
    <row r="18" spans="1:12" ht="15.75" customHeight="1">
      <c r="A18" s="24"/>
      <c r="B18" s="25"/>
      <c r="C18" s="24"/>
      <c r="D18" s="26"/>
      <c r="E18" s="26"/>
      <c r="F18" s="24"/>
      <c r="G18" s="27"/>
      <c r="H18" s="29"/>
      <c r="I18" s="28"/>
      <c r="J18" s="28"/>
      <c r="K18" s="28">
        <f t="shared" si="0"/>
      </c>
      <c r="L18" s="35"/>
    </row>
    <row r="19" spans="1:12" ht="15.75" customHeight="1">
      <c r="A19" s="24"/>
      <c r="B19" s="25"/>
      <c r="C19" s="24"/>
      <c r="D19" s="26"/>
      <c r="E19" s="26"/>
      <c r="F19" s="24"/>
      <c r="G19" s="27"/>
      <c r="H19" s="29"/>
      <c r="I19" s="28"/>
      <c r="J19" s="28"/>
      <c r="K19" s="28">
        <f t="shared" si="0"/>
      </c>
      <c r="L19" s="35"/>
    </row>
    <row r="20" spans="1:12" ht="15.75" customHeight="1">
      <c r="A20" s="24"/>
      <c r="B20" s="25"/>
      <c r="C20" s="24"/>
      <c r="D20" s="26"/>
      <c r="E20" s="26"/>
      <c r="F20" s="24"/>
      <c r="G20" s="27"/>
      <c r="H20" s="29"/>
      <c r="I20" s="28"/>
      <c r="J20" s="28"/>
      <c r="K20" s="28">
        <f t="shared" si="0"/>
      </c>
      <c r="L20" s="35"/>
    </row>
    <row r="21" spans="1:12" ht="15.75" customHeight="1">
      <c r="A21" s="24"/>
      <c r="B21" s="25"/>
      <c r="C21" s="24"/>
      <c r="D21" s="26"/>
      <c r="E21" s="26"/>
      <c r="F21" s="24"/>
      <c r="G21" s="27"/>
      <c r="H21" s="29"/>
      <c r="I21" s="28"/>
      <c r="J21" s="28"/>
      <c r="K21" s="28">
        <f t="shared" si="0"/>
      </c>
      <c r="L21" s="35"/>
    </row>
    <row r="22" spans="1:12" ht="15.75" customHeight="1">
      <c r="A22" s="24"/>
      <c r="B22" s="25"/>
      <c r="C22" s="24"/>
      <c r="D22" s="26"/>
      <c r="E22" s="26"/>
      <c r="F22" s="24"/>
      <c r="G22" s="27"/>
      <c r="H22" s="29"/>
      <c r="I22" s="28"/>
      <c r="J22" s="28"/>
      <c r="K22" s="28">
        <f t="shared" si="0"/>
      </c>
      <c r="L22" s="35"/>
    </row>
    <row r="23" spans="1:12" ht="15.75" customHeight="1">
      <c r="A23" s="24"/>
      <c r="B23" s="25"/>
      <c r="C23" s="24"/>
      <c r="D23" s="26"/>
      <c r="E23" s="26"/>
      <c r="F23" s="24"/>
      <c r="G23" s="27"/>
      <c r="H23" s="29"/>
      <c r="I23" s="28"/>
      <c r="J23" s="28"/>
      <c r="K23" s="28">
        <f t="shared" si="0"/>
      </c>
      <c r="L23" s="35"/>
    </row>
    <row r="24" spans="1:12" ht="15.75" customHeight="1">
      <c r="A24" s="24"/>
      <c r="B24" s="25"/>
      <c r="C24" s="24"/>
      <c r="D24" s="26"/>
      <c r="E24" s="26"/>
      <c r="F24" s="24"/>
      <c r="G24" s="27"/>
      <c r="H24" s="29"/>
      <c r="I24" s="28"/>
      <c r="J24" s="28"/>
      <c r="K24" s="28">
        <f t="shared" si="0"/>
      </c>
      <c r="L24" s="35"/>
    </row>
    <row r="25" spans="1:12" ht="15.75" customHeight="1">
      <c r="A25" s="24"/>
      <c r="B25" s="25"/>
      <c r="C25" s="24"/>
      <c r="D25" s="26"/>
      <c r="E25" s="26"/>
      <c r="F25" s="24"/>
      <c r="G25" s="27"/>
      <c r="H25" s="29"/>
      <c r="I25" s="28"/>
      <c r="J25" s="28"/>
      <c r="K25" s="28">
        <f t="shared" si="0"/>
      </c>
      <c r="L25" s="35"/>
    </row>
    <row r="26" spans="1:12" ht="15.75" customHeight="1">
      <c r="A26" s="24"/>
      <c r="B26" s="25"/>
      <c r="C26" s="24"/>
      <c r="D26" s="26"/>
      <c r="E26" s="26"/>
      <c r="F26" s="24"/>
      <c r="G26" s="27"/>
      <c r="H26" s="29"/>
      <c r="I26" s="28"/>
      <c r="J26" s="28"/>
      <c r="K26" s="28"/>
      <c r="L26" s="35"/>
    </row>
    <row r="27" spans="1:12" ht="15.75" customHeight="1">
      <c r="A27" s="30" t="s">
        <v>335</v>
      </c>
      <c r="B27" s="45"/>
      <c r="C27" s="24"/>
      <c r="D27" s="26"/>
      <c r="E27" s="26"/>
      <c r="F27" s="24"/>
      <c r="G27" s="27">
        <f>SUM(G6:G26)</f>
        <v>0</v>
      </c>
      <c r="H27" s="29">
        <f>SUM(H6:H26)</f>
        <v>0</v>
      </c>
      <c r="I27" s="28">
        <f>SUM(I6:I26)</f>
        <v>0</v>
      </c>
      <c r="J27" s="28">
        <f>SUM(J6:J26)</f>
        <v>0</v>
      </c>
      <c r="K27" s="28">
        <f>IF(I27=0,"",(J27-I27)/I27*100)</f>
      </c>
      <c r="L27" s="35"/>
    </row>
    <row r="28" spans="1:9" ht="15.75" customHeight="1">
      <c r="A28" s="32" t="str">
        <f>'填表说明'!B12</f>
        <v>资产占有单位填表人：</v>
      </c>
      <c r="I28" s="20" t="str">
        <f>'填表说明'!B8</f>
        <v>评估人员：</v>
      </c>
    </row>
    <row r="29" ht="15.75" customHeight="1">
      <c r="A29" s="32" t="str">
        <f>'填表说明'!B16</f>
        <v>填表日期：2017年01月10日</v>
      </c>
    </row>
  </sheetData>
  <sheetProtection/>
  <mergeCells count="3">
    <mergeCell ref="A2:L2"/>
    <mergeCell ref="A3:L3"/>
    <mergeCell ref="A27:B27"/>
  </mergeCells>
  <hyperlinks>
    <hyperlink ref="A1" location="索引目录!E29" display="返回索引页"/>
    <hyperlink ref="B1" location="可供出售金融资产汇总!B7" display="返回"/>
  </hyperlinks>
  <printOptions horizontalCentered="1"/>
  <pageMargins left="0.35" right="0.35" top="0.79" bottom="0.79" header="1.05" footer="0.51"/>
  <pageSetup fitToHeight="0" fitToWidth="1" horizontalDpi="300" verticalDpi="300" orientation="landscape" paperSize="9" scale="96"/>
  <headerFooter alignWithMargins="0">
    <oddHeader>&amp;R&amp;"宋体,常规"&amp;10表&amp;"Times New Roman,常规"4-1-2
&amp;"宋体,常规"共&amp;"Times New Roman,常规"&amp;N&amp;"宋体,常规"页第&amp;"Times New Roman,常规"&amp;P&amp;"宋体,常规"页</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A5" sqref="A5"/>
    </sheetView>
  </sheetViews>
  <sheetFormatPr defaultColWidth="8.75390625" defaultRowHeight="15.75" customHeight="1" outlineLevelCol="1"/>
  <cols>
    <col min="1" max="1" width="5.625" style="13" customWidth="1"/>
    <col min="2" max="2" width="18.25390625" style="13" customWidth="1"/>
    <col min="3" max="3" width="14.75390625" style="13" customWidth="1"/>
    <col min="4" max="4" width="8.375" style="13" customWidth="1"/>
    <col min="5" max="5" width="7.75390625" style="13" customWidth="1"/>
    <col min="6" max="6" width="6.625" style="13" customWidth="1"/>
    <col min="7" max="7" width="14.375" style="13" customWidth="1" outlineLevel="1"/>
    <col min="8" max="8" width="13.125" style="13" bestFit="1" customWidth="1"/>
    <col min="9" max="9" width="14.875" style="13" customWidth="1"/>
    <col min="10" max="10" width="14.375" style="13" customWidth="1"/>
    <col min="11" max="32" width="9.00390625" style="13" bestFit="1" customWidth="1"/>
    <col min="33" max="16384" width="8.75390625" style="13" customWidth="1"/>
  </cols>
  <sheetData>
    <row r="1" spans="1:12" ht="12.75" customHeight="1">
      <c r="A1" s="14" t="s">
        <v>98</v>
      </c>
      <c r="B1" s="15" t="s">
        <v>223</v>
      </c>
      <c r="C1" s="16"/>
      <c r="D1" s="16"/>
      <c r="E1" s="16"/>
      <c r="F1" s="16"/>
      <c r="G1" s="16"/>
      <c r="H1" s="16"/>
      <c r="I1" s="16"/>
      <c r="J1" s="16"/>
      <c r="K1" s="16"/>
      <c r="L1" s="16"/>
    </row>
    <row r="2" spans="1:12" s="11" customFormat="1" ht="30" customHeight="1">
      <c r="A2" s="17" t="s">
        <v>420</v>
      </c>
      <c r="B2" s="18"/>
      <c r="C2" s="18"/>
      <c r="D2" s="18"/>
      <c r="E2" s="18"/>
      <c r="F2" s="18"/>
      <c r="G2" s="18"/>
      <c r="H2" s="18"/>
      <c r="I2" s="18"/>
      <c r="J2" s="18"/>
      <c r="K2" s="18"/>
      <c r="L2" s="18"/>
    </row>
    <row r="3" spans="1:12" ht="13.5" customHeight="1">
      <c r="A3" s="19" t="str">
        <f>'填表说明'!B9</f>
        <v>评估基准日：2016年12月31日</v>
      </c>
      <c r="B3" s="19"/>
      <c r="C3" s="19"/>
      <c r="D3" s="19"/>
      <c r="E3" s="19"/>
      <c r="F3" s="19"/>
      <c r="G3" s="19"/>
      <c r="H3" s="33"/>
      <c r="I3" s="33"/>
      <c r="J3" s="33"/>
      <c r="K3" s="33"/>
      <c r="L3" s="33"/>
    </row>
    <row r="4" spans="1:12" ht="15.75" customHeight="1">
      <c r="A4" s="20" t="str">
        <f>'填表说明'!B11</f>
        <v>资产占有单位名称：黑龙江斯达特兽药有限公司</v>
      </c>
      <c r="L4" s="34" t="s">
        <v>100</v>
      </c>
    </row>
    <row r="5" spans="1:12" s="12" customFormat="1" ht="27" customHeight="1">
      <c r="A5" s="21" t="s">
        <v>173</v>
      </c>
      <c r="B5" s="21" t="s">
        <v>313</v>
      </c>
      <c r="C5" s="21" t="s">
        <v>421</v>
      </c>
      <c r="D5" s="21" t="s">
        <v>315</v>
      </c>
      <c r="E5" s="21" t="s">
        <v>422</v>
      </c>
      <c r="F5" s="72" t="s">
        <v>416</v>
      </c>
      <c r="G5" s="22" t="s">
        <v>205</v>
      </c>
      <c r="H5" s="23" t="s">
        <v>206</v>
      </c>
      <c r="I5" s="21" t="s">
        <v>207</v>
      </c>
      <c r="J5" s="21" t="s">
        <v>208</v>
      </c>
      <c r="K5" s="21" t="s">
        <v>228</v>
      </c>
      <c r="L5" s="21" t="s">
        <v>176</v>
      </c>
    </row>
    <row r="6" spans="1:12" ht="15.75" customHeight="1">
      <c r="A6" s="24"/>
      <c r="B6" s="25"/>
      <c r="C6" s="24"/>
      <c r="D6" s="26"/>
      <c r="E6" s="24"/>
      <c r="F6" s="28"/>
      <c r="G6" s="27"/>
      <c r="H6" s="29"/>
      <c r="I6" s="28"/>
      <c r="J6" s="28"/>
      <c r="K6" s="28">
        <f aca="true" t="shared" si="0" ref="K6:K25">IF(I6=0,"",(J6-I6)/I6*100)</f>
      </c>
      <c r="L6" s="35"/>
    </row>
    <row r="7" spans="1:12" ht="15.75" customHeight="1">
      <c r="A7" s="24"/>
      <c r="B7" s="25"/>
      <c r="C7" s="24"/>
      <c r="D7" s="26"/>
      <c r="E7" s="24"/>
      <c r="F7" s="28"/>
      <c r="G7" s="27"/>
      <c r="H7" s="29"/>
      <c r="I7" s="28"/>
      <c r="J7" s="28"/>
      <c r="K7" s="28">
        <f t="shared" si="0"/>
      </c>
      <c r="L7" s="35"/>
    </row>
    <row r="8" spans="1:12" ht="15.75" customHeight="1">
      <c r="A8" s="24"/>
      <c r="B8" s="25"/>
      <c r="C8" s="24"/>
      <c r="D8" s="26"/>
      <c r="E8" s="24"/>
      <c r="F8" s="28"/>
      <c r="G8" s="27"/>
      <c r="H8" s="29"/>
      <c r="I8" s="28"/>
      <c r="J8" s="28"/>
      <c r="K8" s="28">
        <f t="shared" si="0"/>
      </c>
      <c r="L8" s="35"/>
    </row>
    <row r="9" spans="1:12" ht="15.75" customHeight="1">
      <c r="A9" s="24"/>
      <c r="B9" s="25"/>
      <c r="C9" s="24"/>
      <c r="D9" s="26"/>
      <c r="E9" s="24"/>
      <c r="F9" s="28"/>
      <c r="G9" s="27"/>
      <c r="H9" s="29"/>
      <c r="I9" s="28"/>
      <c r="J9" s="28"/>
      <c r="K9" s="28">
        <f t="shared" si="0"/>
      </c>
      <c r="L9" s="35"/>
    </row>
    <row r="10" spans="1:12" ht="15.75" customHeight="1">
      <c r="A10" s="24"/>
      <c r="B10" s="25"/>
      <c r="C10" s="24"/>
      <c r="D10" s="26"/>
      <c r="E10" s="24"/>
      <c r="F10" s="28"/>
      <c r="G10" s="27"/>
      <c r="H10" s="29"/>
      <c r="I10" s="28"/>
      <c r="J10" s="28"/>
      <c r="K10" s="28">
        <f t="shared" si="0"/>
      </c>
      <c r="L10" s="35"/>
    </row>
    <row r="11" spans="1:12" ht="15.75" customHeight="1">
      <c r="A11" s="24"/>
      <c r="B11" s="25"/>
      <c r="C11" s="24"/>
      <c r="D11" s="26"/>
      <c r="E11" s="24"/>
      <c r="F11" s="28"/>
      <c r="G11" s="27"/>
      <c r="H11" s="29"/>
      <c r="I11" s="28"/>
      <c r="J11" s="28"/>
      <c r="K11" s="28">
        <f t="shared" si="0"/>
      </c>
      <c r="L11" s="35"/>
    </row>
    <row r="12" spans="1:12" ht="15.75" customHeight="1">
      <c r="A12" s="24"/>
      <c r="B12" s="25"/>
      <c r="C12" s="24"/>
      <c r="D12" s="26"/>
      <c r="E12" s="24"/>
      <c r="F12" s="28"/>
      <c r="G12" s="27"/>
      <c r="H12" s="29"/>
      <c r="I12" s="28"/>
      <c r="J12" s="28"/>
      <c r="K12" s="28">
        <f t="shared" si="0"/>
      </c>
      <c r="L12" s="35"/>
    </row>
    <row r="13" spans="1:12" ht="15.75" customHeight="1">
      <c r="A13" s="24"/>
      <c r="B13" s="25"/>
      <c r="C13" s="24"/>
      <c r="D13" s="26"/>
      <c r="E13" s="24"/>
      <c r="F13" s="28"/>
      <c r="G13" s="27"/>
      <c r="H13" s="29"/>
      <c r="I13" s="28"/>
      <c r="J13" s="28"/>
      <c r="K13" s="28">
        <f t="shared" si="0"/>
      </c>
      <c r="L13" s="35"/>
    </row>
    <row r="14" spans="1:12" ht="15.75" customHeight="1">
      <c r="A14" s="24"/>
      <c r="B14" s="25"/>
      <c r="C14" s="24"/>
      <c r="D14" s="26"/>
      <c r="E14" s="24"/>
      <c r="F14" s="28"/>
      <c r="G14" s="27"/>
      <c r="H14" s="29"/>
      <c r="I14" s="28"/>
      <c r="J14" s="28"/>
      <c r="K14" s="28">
        <f t="shared" si="0"/>
      </c>
      <c r="L14" s="35"/>
    </row>
    <row r="15" spans="1:12" ht="15.75" customHeight="1">
      <c r="A15" s="24"/>
      <c r="B15" s="25"/>
      <c r="C15" s="24"/>
      <c r="D15" s="26"/>
      <c r="E15" s="24"/>
      <c r="F15" s="28"/>
      <c r="G15" s="27"/>
      <c r="H15" s="29"/>
      <c r="I15" s="28"/>
      <c r="J15" s="28"/>
      <c r="K15" s="28">
        <f t="shared" si="0"/>
      </c>
      <c r="L15" s="35"/>
    </row>
    <row r="16" spans="1:12" ht="15.75" customHeight="1">
      <c r="A16" s="24"/>
      <c r="B16" s="25"/>
      <c r="C16" s="24"/>
      <c r="D16" s="26"/>
      <c r="E16" s="24"/>
      <c r="F16" s="28"/>
      <c r="G16" s="27"/>
      <c r="H16" s="29"/>
      <c r="I16" s="28"/>
      <c r="J16" s="28"/>
      <c r="K16" s="28">
        <f t="shared" si="0"/>
      </c>
      <c r="L16" s="35"/>
    </row>
    <row r="17" spans="1:12" ht="15.75" customHeight="1">
      <c r="A17" s="24"/>
      <c r="B17" s="25"/>
      <c r="C17" s="24"/>
      <c r="D17" s="26"/>
      <c r="E17" s="24"/>
      <c r="F17" s="28"/>
      <c r="G17" s="27"/>
      <c r="H17" s="29"/>
      <c r="I17" s="28"/>
      <c r="J17" s="28"/>
      <c r="K17" s="28">
        <f t="shared" si="0"/>
      </c>
      <c r="L17" s="35"/>
    </row>
    <row r="18" spans="1:12" ht="15.75" customHeight="1">
      <c r="A18" s="24"/>
      <c r="B18" s="25"/>
      <c r="C18" s="24"/>
      <c r="D18" s="26"/>
      <c r="E18" s="24"/>
      <c r="F18" s="28"/>
      <c r="G18" s="27"/>
      <c r="H18" s="29"/>
      <c r="I18" s="28"/>
      <c r="J18" s="28"/>
      <c r="K18" s="28">
        <f t="shared" si="0"/>
      </c>
      <c r="L18" s="35"/>
    </row>
    <row r="19" spans="1:12" ht="15.75" customHeight="1">
      <c r="A19" s="24"/>
      <c r="B19" s="25"/>
      <c r="C19" s="24"/>
      <c r="D19" s="26"/>
      <c r="E19" s="24"/>
      <c r="F19" s="28"/>
      <c r="G19" s="27"/>
      <c r="H19" s="29"/>
      <c r="I19" s="28"/>
      <c r="J19" s="28"/>
      <c r="K19" s="28">
        <f t="shared" si="0"/>
      </c>
      <c r="L19" s="35"/>
    </row>
    <row r="20" spans="1:12" ht="15.75" customHeight="1">
      <c r="A20" s="24"/>
      <c r="B20" s="25"/>
      <c r="C20" s="24"/>
      <c r="D20" s="26"/>
      <c r="E20" s="24"/>
      <c r="F20" s="28"/>
      <c r="G20" s="27"/>
      <c r="H20" s="29"/>
      <c r="I20" s="28"/>
      <c r="J20" s="28"/>
      <c r="K20" s="28">
        <f t="shared" si="0"/>
      </c>
      <c r="L20" s="35"/>
    </row>
    <row r="21" spans="1:12" ht="15.75" customHeight="1">
      <c r="A21" s="24"/>
      <c r="B21" s="25"/>
      <c r="C21" s="24"/>
      <c r="D21" s="26"/>
      <c r="E21" s="24"/>
      <c r="F21" s="28"/>
      <c r="G21" s="27"/>
      <c r="H21" s="29"/>
      <c r="I21" s="28"/>
      <c r="J21" s="28"/>
      <c r="K21" s="28">
        <f t="shared" si="0"/>
      </c>
      <c r="L21" s="35"/>
    </row>
    <row r="22" spans="1:12" ht="15.75" customHeight="1">
      <c r="A22" s="24"/>
      <c r="B22" s="25"/>
      <c r="C22" s="24"/>
      <c r="D22" s="26"/>
      <c r="E22" s="24"/>
      <c r="F22" s="28"/>
      <c r="G22" s="27"/>
      <c r="H22" s="29"/>
      <c r="I22" s="28"/>
      <c r="J22" s="28"/>
      <c r="K22" s="28">
        <f t="shared" si="0"/>
      </c>
      <c r="L22" s="35"/>
    </row>
    <row r="23" spans="1:12" ht="15.75" customHeight="1">
      <c r="A23" s="24"/>
      <c r="B23" s="25"/>
      <c r="C23" s="24"/>
      <c r="D23" s="26"/>
      <c r="E23" s="24"/>
      <c r="F23" s="28"/>
      <c r="G23" s="27"/>
      <c r="H23" s="29"/>
      <c r="I23" s="28"/>
      <c r="J23" s="28"/>
      <c r="K23" s="28">
        <f t="shared" si="0"/>
      </c>
      <c r="L23" s="35"/>
    </row>
    <row r="24" spans="1:12" ht="15.75" customHeight="1">
      <c r="A24" s="24"/>
      <c r="B24" s="25"/>
      <c r="C24" s="24"/>
      <c r="D24" s="26"/>
      <c r="E24" s="24"/>
      <c r="F24" s="28"/>
      <c r="G24" s="27"/>
      <c r="H24" s="29"/>
      <c r="I24" s="28"/>
      <c r="J24" s="28"/>
      <c r="K24" s="28">
        <f t="shared" si="0"/>
      </c>
      <c r="L24" s="35"/>
    </row>
    <row r="25" spans="1:12" ht="15.75" customHeight="1">
      <c r="A25" s="24"/>
      <c r="B25" s="25"/>
      <c r="C25" s="24"/>
      <c r="D25" s="26"/>
      <c r="E25" s="24"/>
      <c r="F25" s="28"/>
      <c r="G25" s="27"/>
      <c r="H25" s="29"/>
      <c r="I25" s="28"/>
      <c r="J25" s="28"/>
      <c r="K25" s="28">
        <f t="shared" si="0"/>
      </c>
      <c r="L25" s="35"/>
    </row>
    <row r="26" spans="1:12" ht="15.75" customHeight="1">
      <c r="A26" s="24"/>
      <c r="B26" s="25"/>
      <c r="C26" s="24"/>
      <c r="D26" s="26"/>
      <c r="E26" s="24"/>
      <c r="F26" s="28"/>
      <c r="G26" s="27"/>
      <c r="H26" s="29"/>
      <c r="I26" s="28"/>
      <c r="J26" s="28"/>
      <c r="K26" s="28"/>
      <c r="L26" s="35"/>
    </row>
    <row r="27" spans="1:12" ht="15.75" customHeight="1">
      <c r="A27" s="30" t="s">
        <v>335</v>
      </c>
      <c r="B27" s="45"/>
      <c r="C27" s="24"/>
      <c r="D27" s="26"/>
      <c r="E27" s="24"/>
      <c r="F27" s="28"/>
      <c r="G27" s="27">
        <f>SUM(G6:G26)</f>
        <v>0</v>
      </c>
      <c r="H27" s="29">
        <f>SUM(H6:H26)</f>
        <v>0</v>
      </c>
      <c r="I27" s="28">
        <f>SUM(I6:I26)</f>
        <v>0</v>
      </c>
      <c r="J27" s="28">
        <f>SUM(J6:J26)</f>
        <v>0</v>
      </c>
      <c r="K27" s="28">
        <f>IF(I27=0,"",(J27-I27)/I27*100)</f>
      </c>
      <c r="L27" s="35"/>
    </row>
    <row r="28" spans="1:9" ht="15.75" customHeight="1">
      <c r="A28" s="32" t="str">
        <f>'填表说明'!B12</f>
        <v>资产占有单位填表人：</v>
      </c>
      <c r="I28" s="20" t="str">
        <f>'填表说明'!B8</f>
        <v>评估人员：</v>
      </c>
    </row>
    <row r="29" ht="15.75" customHeight="1">
      <c r="A29" s="32" t="str">
        <f>'填表说明'!B16</f>
        <v>填表日期：2017年01月10日</v>
      </c>
    </row>
  </sheetData>
  <sheetProtection/>
  <mergeCells count="3">
    <mergeCell ref="A2:L2"/>
    <mergeCell ref="A3:L3"/>
    <mergeCell ref="A27:B27"/>
  </mergeCells>
  <hyperlinks>
    <hyperlink ref="A1" location="索引目录!E30" display="返回索引页"/>
    <hyperlink ref="B1" location="可供出售金融资产汇总!B8" display="返回"/>
  </hyperlinks>
  <printOptions horizontalCentered="1"/>
  <pageMargins left="0.35" right="0.35" top="0.79" bottom="0.79" header="1.03" footer="0.51"/>
  <pageSetup fitToHeight="0" fitToWidth="1" horizontalDpi="300" verticalDpi="300" orientation="landscape" paperSize="9" scale="96"/>
  <headerFooter alignWithMargins="0">
    <oddHeader>&amp;R&amp;"宋体,常规"&amp;10表&amp;"Times New Roman,常规"4-1-3
&amp;"宋体,常规"共&amp;"Times New Roman,常规"&amp;N&amp;"宋体,常规"页第&amp;"Times New Roman,常规"&amp;P&amp;"宋体,常规"页</oddHeader>
  </headerFooter>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5" sqref="A5"/>
    </sheetView>
  </sheetViews>
  <sheetFormatPr defaultColWidth="8.75390625" defaultRowHeight="15.75" customHeight="1" outlineLevelCol="1"/>
  <cols>
    <col min="1" max="1" width="4.375" style="13" customWidth="1"/>
    <col min="2" max="2" width="20.00390625" style="13" customWidth="1"/>
    <col min="3" max="3" width="8.50390625" style="13" customWidth="1"/>
    <col min="4" max="4" width="7.875" style="13" customWidth="1"/>
    <col min="5" max="5" width="9.00390625" style="13" bestFit="1" customWidth="1"/>
    <col min="6" max="6" width="9.375" style="13" bestFit="1" customWidth="1"/>
    <col min="7" max="7" width="15.00390625" style="13" customWidth="1" outlineLevel="1"/>
    <col min="8" max="8" width="13.125" style="13" bestFit="1" customWidth="1"/>
    <col min="9" max="10" width="15.00390625" style="13" customWidth="1"/>
    <col min="11" max="11" width="11.125" style="13" customWidth="1"/>
    <col min="12" max="12" width="10.625" style="13" customWidth="1"/>
    <col min="13" max="32" width="9.00390625" style="13" bestFit="1" customWidth="1"/>
    <col min="33" max="16384" width="8.75390625" style="13" customWidth="1"/>
  </cols>
  <sheetData>
    <row r="1" spans="1:12" ht="15">
      <c r="A1" s="14" t="s">
        <v>98</v>
      </c>
      <c r="B1" s="15" t="s">
        <v>223</v>
      </c>
      <c r="C1" s="16"/>
      <c r="D1" s="16"/>
      <c r="E1" s="16"/>
      <c r="F1" s="16"/>
      <c r="G1" s="16"/>
      <c r="H1" s="16"/>
      <c r="I1" s="16"/>
      <c r="J1" s="16"/>
      <c r="K1" s="16"/>
      <c r="L1" s="16"/>
    </row>
    <row r="2" spans="1:12" s="11" customFormat="1" ht="30" customHeight="1">
      <c r="A2" s="17" t="s">
        <v>423</v>
      </c>
      <c r="B2" s="18"/>
      <c r="C2" s="18"/>
      <c r="D2" s="18"/>
      <c r="E2" s="18"/>
      <c r="F2" s="18"/>
      <c r="G2" s="18"/>
      <c r="H2" s="18"/>
      <c r="I2" s="18"/>
      <c r="J2" s="18"/>
      <c r="K2" s="18"/>
      <c r="L2" s="18"/>
    </row>
    <row r="3" spans="1:13" ht="13.5" customHeight="1">
      <c r="A3" s="19" t="str">
        <f>'填表说明'!B9</f>
        <v>评估基准日：2016年12月31日</v>
      </c>
      <c r="B3" s="19"/>
      <c r="C3" s="19"/>
      <c r="D3" s="19"/>
      <c r="E3" s="19"/>
      <c r="F3" s="19"/>
      <c r="G3" s="19"/>
      <c r="H3" s="19"/>
      <c r="I3" s="33"/>
      <c r="J3" s="33"/>
      <c r="K3" s="33"/>
      <c r="L3" s="33"/>
      <c r="M3" s="33"/>
    </row>
    <row r="4" spans="1:12" ht="15.75" customHeight="1">
      <c r="A4" s="20" t="str">
        <f>'填表说明'!B11</f>
        <v>资产占有单位名称：黑龙江斯达特兽药有限公司</v>
      </c>
      <c r="L4" s="34" t="s">
        <v>100</v>
      </c>
    </row>
    <row r="5" spans="1:12" s="12" customFormat="1" ht="15.75" customHeight="1">
      <c r="A5" s="21" t="s">
        <v>173</v>
      </c>
      <c r="B5" s="21" t="s">
        <v>313</v>
      </c>
      <c r="C5" s="21" t="s">
        <v>424</v>
      </c>
      <c r="D5" s="21" t="s">
        <v>315</v>
      </c>
      <c r="E5" s="21" t="s">
        <v>419</v>
      </c>
      <c r="F5" s="21" t="s">
        <v>324</v>
      </c>
      <c r="G5" s="22" t="s">
        <v>205</v>
      </c>
      <c r="H5" s="23" t="s">
        <v>206</v>
      </c>
      <c r="I5" s="21" t="s">
        <v>207</v>
      </c>
      <c r="J5" s="21" t="s">
        <v>208</v>
      </c>
      <c r="K5" s="21" t="s">
        <v>228</v>
      </c>
      <c r="L5" s="21" t="s">
        <v>176</v>
      </c>
    </row>
    <row r="6" spans="1:12" ht="15.75" customHeight="1">
      <c r="A6" s="24"/>
      <c r="B6" s="25"/>
      <c r="C6" s="24"/>
      <c r="D6" s="26"/>
      <c r="E6" s="26"/>
      <c r="F6" s="24"/>
      <c r="G6" s="27"/>
      <c r="H6" s="29"/>
      <c r="I6" s="28"/>
      <c r="J6" s="28"/>
      <c r="K6" s="28">
        <f aca="true" t="shared" si="0" ref="K6:K27">IF(I6=0,"",(J6-I6)/I6*100)</f>
      </c>
      <c r="L6" s="35"/>
    </row>
    <row r="7" spans="1:12" ht="15.75" customHeight="1">
      <c r="A7" s="24"/>
      <c r="B7" s="25"/>
      <c r="C7" s="24"/>
      <c r="D7" s="26"/>
      <c r="E7" s="26"/>
      <c r="F7" s="24"/>
      <c r="G7" s="27"/>
      <c r="H7" s="29"/>
      <c r="I7" s="28"/>
      <c r="J7" s="28"/>
      <c r="K7" s="28">
        <f t="shared" si="0"/>
      </c>
      <c r="L7" s="35"/>
    </row>
    <row r="8" spans="1:12" ht="15.75" customHeight="1">
      <c r="A8" s="24"/>
      <c r="B8" s="25"/>
      <c r="C8" s="24"/>
      <c r="D8" s="26"/>
      <c r="E8" s="26"/>
      <c r="F8" s="24"/>
      <c r="G8" s="27"/>
      <c r="H8" s="29"/>
      <c r="I8" s="28"/>
      <c r="J8" s="28"/>
      <c r="K8" s="28">
        <f t="shared" si="0"/>
      </c>
      <c r="L8" s="35"/>
    </row>
    <row r="9" spans="1:12" ht="15.75" customHeight="1">
      <c r="A9" s="24"/>
      <c r="B9" s="25"/>
      <c r="C9" s="24"/>
      <c r="D9" s="26"/>
      <c r="E9" s="26"/>
      <c r="F9" s="24"/>
      <c r="G9" s="27"/>
      <c r="H9" s="29"/>
      <c r="I9" s="28"/>
      <c r="J9" s="28"/>
      <c r="K9" s="28">
        <f t="shared" si="0"/>
      </c>
      <c r="L9" s="35"/>
    </row>
    <row r="10" spans="1:12" ht="15.75" customHeight="1">
      <c r="A10" s="24"/>
      <c r="B10" s="25"/>
      <c r="C10" s="24"/>
      <c r="D10" s="26"/>
      <c r="E10" s="26"/>
      <c r="F10" s="24"/>
      <c r="G10" s="27"/>
      <c r="H10" s="29"/>
      <c r="I10" s="28"/>
      <c r="J10" s="28"/>
      <c r="K10" s="28">
        <f t="shared" si="0"/>
      </c>
      <c r="L10" s="35"/>
    </row>
    <row r="11" spans="1:12" ht="15.75" customHeight="1">
      <c r="A11" s="24"/>
      <c r="B11" s="25"/>
      <c r="C11" s="24"/>
      <c r="D11" s="26"/>
      <c r="E11" s="26"/>
      <c r="F11" s="24"/>
      <c r="G11" s="27"/>
      <c r="H11" s="29"/>
      <c r="I11" s="28"/>
      <c r="J11" s="28"/>
      <c r="K11" s="28">
        <f t="shared" si="0"/>
      </c>
      <c r="L11" s="35"/>
    </row>
    <row r="12" spans="1:12" ht="15.75" customHeight="1">
      <c r="A12" s="24"/>
      <c r="B12" s="25"/>
      <c r="C12" s="24"/>
      <c r="D12" s="26"/>
      <c r="E12" s="26"/>
      <c r="F12" s="24"/>
      <c r="G12" s="27"/>
      <c r="H12" s="29"/>
      <c r="I12" s="28"/>
      <c r="J12" s="28"/>
      <c r="K12" s="28">
        <f t="shared" si="0"/>
      </c>
      <c r="L12" s="35"/>
    </row>
    <row r="13" spans="1:12" ht="15.75" customHeight="1">
      <c r="A13" s="24"/>
      <c r="B13" s="25"/>
      <c r="C13" s="24"/>
      <c r="D13" s="26"/>
      <c r="E13" s="26"/>
      <c r="F13" s="24"/>
      <c r="G13" s="27"/>
      <c r="H13" s="29"/>
      <c r="I13" s="28"/>
      <c r="J13" s="28"/>
      <c r="K13" s="28">
        <f t="shared" si="0"/>
      </c>
      <c r="L13" s="35"/>
    </row>
    <row r="14" spans="1:12" ht="15.75" customHeight="1">
      <c r="A14" s="24"/>
      <c r="B14" s="25"/>
      <c r="C14" s="24"/>
      <c r="D14" s="26"/>
      <c r="E14" s="26"/>
      <c r="F14" s="24"/>
      <c r="G14" s="27"/>
      <c r="H14" s="29"/>
      <c r="I14" s="28"/>
      <c r="J14" s="28"/>
      <c r="K14" s="28">
        <f t="shared" si="0"/>
      </c>
      <c r="L14" s="35"/>
    </row>
    <row r="15" spans="1:12" ht="15.75" customHeight="1">
      <c r="A15" s="24"/>
      <c r="B15" s="25"/>
      <c r="C15" s="24"/>
      <c r="D15" s="26"/>
      <c r="E15" s="26"/>
      <c r="F15" s="24"/>
      <c r="G15" s="27"/>
      <c r="H15" s="29"/>
      <c r="I15" s="28"/>
      <c r="J15" s="28"/>
      <c r="K15" s="28">
        <f t="shared" si="0"/>
      </c>
      <c r="L15" s="35"/>
    </row>
    <row r="16" spans="1:12" ht="15.75" customHeight="1">
      <c r="A16" s="24"/>
      <c r="B16" s="25"/>
      <c r="C16" s="24"/>
      <c r="D16" s="26"/>
      <c r="E16" s="26"/>
      <c r="F16" s="24"/>
      <c r="G16" s="27"/>
      <c r="H16" s="29"/>
      <c r="I16" s="28"/>
      <c r="J16" s="28"/>
      <c r="K16" s="28">
        <f t="shared" si="0"/>
      </c>
      <c r="L16" s="35"/>
    </row>
    <row r="17" spans="1:12" ht="15.75" customHeight="1">
      <c r="A17" s="24"/>
      <c r="B17" s="25"/>
      <c r="C17" s="24"/>
      <c r="D17" s="26"/>
      <c r="E17" s="26"/>
      <c r="F17" s="24"/>
      <c r="G17" s="27"/>
      <c r="H17" s="29"/>
      <c r="I17" s="28"/>
      <c r="J17" s="28"/>
      <c r="K17" s="28">
        <f t="shared" si="0"/>
      </c>
      <c r="L17" s="35"/>
    </row>
    <row r="18" spans="1:12" ht="15.75" customHeight="1">
      <c r="A18" s="24"/>
      <c r="B18" s="25"/>
      <c r="C18" s="24"/>
      <c r="D18" s="26"/>
      <c r="E18" s="26"/>
      <c r="F18" s="24"/>
      <c r="G18" s="27"/>
      <c r="H18" s="29"/>
      <c r="I18" s="28"/>
      <c r="J18" s="28"/>
      <c r="K18" s="28">
        <f t="shared" si="0"/>
      </c>
      <c r="L18" s="35"/>
    </row>
    <row r="19" spans="1:12" ht="15.75" customHeight="1">
      <c r="A19" s="24"/>
      <c r="B19" s="25"/>
      <c r="C19" s="24"/>
      <c r="D19" s="26"/>
      <c r="E19" s="26"/>
      <c r="F19" s="24"/>
      <c r="G19" s="27"/>
      <c r="H19" s="29"/>
      <c r="I19" s="28"/>
      <c r="J19" s="28"/>
      <c r="K19" s="28">
        <f t="shared" si="0"/>
      </c>
      <c r="L19" s="35"/>
    </row>
    <row r="20" spans="1:12" ht="15.75" customHeight="1">
      <c r="A20" s="24"/>
      <c r="B20" s="25"/>
      <c r="C20" s="24"/>
      <c r="D20" s="26"/>
      <c r="E20" s="26"/>
      <c r="F20" s="24"/>
      <c r="G20" s="27"/>
      <c r="H20" s="29"/>
      <c r="I20" s="28"/>
      <c r="J20" s="28"/>
      <c r="K20" s="28">
        <f t="shared" si="0"/>
      </c>
      <c r="L20" s="35"/>
    </row>
    <row r="21" spans="1:12" ht="15.75" customHeight="1">
      <c r="A21" s="24"/>
      <c r="B21" s="25"/>
      <c r="C21" s="24"/>
      <c r="D21" s="26"/>
      <c r="E21" s="26"/>
      <c r="F21" s="24"/>
      <c r="G21" s="27"/>
      <c r="H21" s="29"/>
      <c r="I21" s="28"/>
      <c r="J21" s="28"/>
      <c r="K21" s="28">
        <f t="shared" si="0"/>
      </c>
      <c r="L21" s="35"/>
    </row>
    <row r="22" spans="1:12" ht="15.75" customHeight="1">
      <c r="A22" s="24"/>
      <c r="B22" s="25"/>
      <c r="C22" s="24"/>
      <c r="D22" s="26"/>
      <c r="E22" s="26"/>
      <c r="F22" s="24"/>
      <c r="G22" s="27"/>
      <c r="H22" s="29"/>
      <c r="I22" s="28"/>
      <c r="J22" s="28"/>
      <c r="K22" s="28">
        <f t="shared" si="0"/>
      </c>
      <c r="L22" s="35"/>
    </row>
    <row r="23" spans="1:12" ht="15.75" customHeight="1">
      <c r="A23" s="24"/>
      <c r="B23" s="25"/>
      <c r="C23" s="24"/>
      <c r="D23" s="26"/>
      <c r="E23" s="26"/>
      <c r="F23" s="24"/>
      <c r="G23" s="27"/>
      <c r="H23" s="29"/>
      <c r="I23" s="28"/>
      <c r="J23" s="28"/>
      <c r="K23" s="28">
        <f t="shared" si="0"/>
      </c>
      <c r="L23" s="35"/>
    </row>
    <row r="24" spans="1:12" ht="15.75" customHeight="1">
      <c r="A24" s="24"/>
      <c r="B24" s="25"/>
      <c r="C24" s="24"/>
      <c r="D24" s="26"/>
      <c r="E24" s="26"/>
      <c r="F24" s="24"/>
      <c r="G24" s="27"/>
      <c r="H24" s="29"/>
      <c r="I24" s="28"/>
      <c r="J24" s="28"/>
      <c r="K24" s="28">
        <f t="shared" si="0"/>
      </c>
      <c r="L24" s="35"/>
    </row>
    <row r="25" spans="1:12" ht="15.75" customHeight="1">
      <c r="A25" s="30" t="s">
        <v>335</v>
      </c>
      <c r="B25" s="45"/>
      <c r="C25" s="24"/>
      <c r="D25" s="26"/>
      <c r="E25" s="26"/>
      <c r="F25" s="24"/>
      <c r="G25" s="27">
        <f>SUM(G6:G24)</f>
        <v>0</v>
      </c>
      <c r="H25" s="29">
        <f>SUM(H6:H24)</f>
        <v>0</v>
      </c>
      <c r="I25" s="28">
        <f>SUM(I6:I24)</f>
        <v>0</v>
      </c>
      <c r="J25" s="28">
        <f>SUM(J6:J24)</f>
        <v>0</v>
      </c>
      <c r="K25" s="28">
        <f t="shared" si="0"/>
      </c>
      <c r="L25" s="35"/>
    </row>
    <row r="26" spans="1:12" ht="15.75" customHeight="1">
      <c r="A26" s="30" t="s">
        <v>425</v>
      </c>
      <c r="B26" s="31"/>
      <c r="C26" s="24"/>
      <c r="D26" s="26"/>
      <c r="E26" s="26"/>
      <c r="F26" s="24"/>
      <c r="G26" s="27"/>
      <c r="H26" s="29"/>
      <c r="I26" s="28">
        <f>H26</f>
        <v>0</v>
      </c>
      <c r="J26" s="28">
        <v>0</v>
      </c>
      <c r="K26" s="28">
        <f t="shared" si="0"/>
      </c>
      <c r="L26" s="35"/>
    </row>
    <row r="27" spans="1:12" ht="15.75" customHeight="1">
      <c r="A27" s="30" t="s">
        <v>426</v>
      </c>
      <c r="B27" s="45"/>
      <c r="C27" s="24"/>
      <c r="D27" s="26"/>
      <c r="E27" s="26"/>
      <c r="F27" s="24"/>
      <c r="G27" s="27">
        <f>G25-G26</f>
        <v>0</v>
      </c>
      <c r="H27" s="29">
        <f>H25-H26</f>
        <v>0</v>
      </c>
      <c r="I27" s="28">
        <f>I25-I26</f>
        <v>0</v>
      </c>
      <c r="J27" s="28">
        <f>J25-J26</f>
        <v>0</v>
      </c>
      <c r="K27" s="28">
        <f t="shared" si="0"/>
      </c>
      <c r="L27" s="35"/>
    </row>
    <row r="28" spans="1:9" ht="15.75" customHeight="1">
      <c r="A28" s="32" t="str">
        <f>'填表说明'!B12</f>
        <v>资产占有单位填表人：</v>
      </c>
      <c r="I28" s="20" t="str">
        <f>'填表说明'!B8</f>
        <v>评估人员：</v>
      </c>
    </row>
    <row r="29" ht="15.75" customHeight="1">
      <c r="A29" s="32" t="str">
        <f>'填表说明'!B16</f>
        <v>填表日期：2017年01月10日</v>
      </c>
    </row>
  </sheetData>
  <sheetProtection/>
  <mergeCells count="5">
    <mergeCell ref="A2:L2"/>
    <mergeCell ref="A3:L3"/>
    <mergeCell ref="A25:B25"/>
    <mergeCell ref="A26:B26"/>
    <mergeCell ref="A27:B27"/>
  </mergeCells>
  <hyperlinks>
    <hyperlink ref="A1" location="索引目录!D31" display="返回索引页"/>
    <hyperlink ref="B1" location="长期投资汇总!B7" display="返回"/>
  </hyperlinks>
  <printOptions horizontalCentered="1"/>
  <pageMargins left="0.35" right="0.35" top="0.79" bottom="0.79" header="1.05" footer="0.51"/>
  <pageSetup fitToHeight="0" fitToWidth="1" horizontalDpi="300" verticalDpi="300" orientation="landscape" paperSize="9" scale="94"/>
  <headerFooter alignWithMargins="0">
    <oddHeader>&amp;R&amp;"宋体,常规"&amp;10表&amp;"Times New Roman,常规"4-2
&amp;"宋体,常规"共&amp;"Times New Roman,常规"&amp;N&amp;"宋体,常规"页第&amp;"Times New Roman,常规"&amp;P&amp;"宋体,常规"页</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A5" sqref="A5"/>
    </sheetView>
  </sheetViews>
  <sheetFormatPr defaultColWidth="8.75390625" defaultRowHeight="15.75" customHeight="1" outlineLevelCol="1"/>
  <cols>
    <col min="1" max="1" width="5.25390625" style="13" customWidth="1"/>
    <col min="2" max="2" width="23.25390625" style="13" customWidth="1"/>
    <col min="3" max="3" width="17.25390625" style="13" customWidth="1"/>
    <col min="4" max="4" width="7.875" style="13" customWidth="1"/>
    <col min="5" max="5" width="13.125" style="13" customWidth="1" outlineLevel="1"/>
    <col min="6" max="6" width="14.375" style="98" customWidth="1"/>
    <col min="7" max="8" width="14.375" style="13" customWidth="1"/>
    <col min="9" max="9" width="9.625" style="13" bestFit="1" customWidth="1"/>
    <col min="10" max="10" width="14.75390625" style="13" customWidth="1"/>
    <col min="11" max="32" width="9.00390625" style="13" bestFit="1" customWidth="1"/>
    <col min="33" max="16384" width="8.75390625" style="13" customWidth="1"/>
  </cols>
  <sheetData>
    <row r="1" spans="1:10" ht="14.25">
      <c r="A1" s="14" t="s">
        <v>98</v>
      </c>
      <c r="B1" s="15" t="s">
        <v>365</v>
      </c>
      <c r="C1" s="16"/>
      <c r="D1" s="16"/>
      <c r="E1" s="16"/>
      <c r="F1" s="16"/>
      <c r="G1" s="16"/>
      <c r="H1" s="16"/>
      <c r="I1" s="16"/>
      <c r="J1" s="16"/>
    </row>
    <row r="2" spans="1:10" s="11" customFormat="1" ht="30" customHeight="1">
      <c r="A2" s="17" t="s">
        <v>427</v>
      </c>
      <c r="B2" s="18"/>
      <c r="C2" s="18"/>
      <c r="D2" s="18"/>
      <c r="E2" s="18"/>
      <c r="F2" s="18"/>
      <c r="G2" s="18"/>
      <c r="H2" s="18"/>
      <c r="I2" s="18"/>
      <c r="J2" s="18"/>
    </row>
    <row r="3" spans="1:10" ht="13.5" customHeight="1">
      <c r="A3" s="19" t="str">
        <f>'填表说明'!B9</f>
        <v>评估基准日：2016年12月31日</v>
      </c>
      <c r="B3" s="19"/>
      <c r="C3" s="19"/>
      <c r="D3" s="19"/>
      <c r="E3" s="19"/>
      <c r="F3" s="33"/>
      <c r="G3" s="33"/>
      <c r="H3" s="33"/>
      <c r="I3" s="33"/>
      <c r="J3" s="33"/>
    </row>
    <row r="4" spans="1:10" ht="15.75" customHeight="1">
      <c r="A4" s="20" t="str">
        <f>'填表说明'!B11</f>
        <v>资产占有单位名称：黑龙江斯达特兽药有限公司</v>
      </c>
      <c r="F4" s="167"/>
      <c r="J4" s="34" t="s">
        <v>100</v>
      </c>
    </row>
    <row r="5" spans="1:10" s="12" customFormat="1" ht="15.75" customHeight="1">
      <c r="A5" s="21" t="s">
        <v>173</v>
      </c>
      <c r="B5" s="21" t="s">
        <v>340</v>
      </c>
      <c r="C5" s="21" t="s">
        <v>341</v>
      </c>
      <c r="D5" s="21" t="s">
        <v>342</v>
      </c>
      <c r="E5" s="21" t="s">
        <v>205</v>
      </c>
      <c r="F5" s="45" t="s">
        <v>206</v>
      </c>
      <c r="G5" s="21" t="s">
        <v>207</v>
      </c>
      <c r="H5" s="21" t="s">
        <v>208</v>
      </c>
      <c r="I5" s="21" t="s">
        <v>228</v>
      </c>
      <c r="J5" s="21" t="s">
        <v>176</v>
      </c>
    </row>
    <row r="6" spans="1:10" ht="15.75" customHeight="1">
      <c r="A6" s="24"/>
      <c r="B6" s="25"/>
      <c r="C6" s="24"/>
      <c r="D6" s="26"/>
      <c r="E6" s="28"/>
      <c r="F6" s="168"/>
      <c r="G6" s="28"/>
      <c r="H6" s="28"/>
      <c r="I6" s="28">
        <f aca="true" t="shared" si="0" ref="I6:I27">IF(G6=0,"",(H6-G6)/G6*100)</f>
      </c>
      <c r="J6" s="35"/>
    </row>
    <row r="7" spans="1:10" ht="15.75" customHeight="1">
      <c r="A7" s="24"/>
      <c r="B7" s="25"/>
      <c r="C7" s="24"/>
      <c r="D7" s="26"/>
      <c r="E7" s="28"/>
      <c r="F7" s="168"/>
      <c r="G7" s="28"/>
      <c r="H7" s="28"/>
      <c r="I7" s="28">
        <f t="shared" si="0"/>
      </c>
      <c r="J7" s="35"/>
    </row>
    <row r="8" spans="1:10" ht="15.75" customHeight="1">
      <c r="A8" s="24"/>
      <c r="B8" s="25"/>
      <c r="C8" s="24"/>
      <c r="D8" s="26"/>
      <c r="E8" s="28"/>
      <c r="F8" s="168"/>
      <c r="G8" s="28"/>
      <c r="H8" s="28"/>
      <c r="I8" s="28">
        <f t="shared" si="0"/>
      </c>
      <c r="J8" s="35"/>
    </row>
    <row r="9" spans="1:10" ht="15.75" customHeight="1">
      <c r="A9" s="24"/>
      <c r="B9" s="25"/>
      <c r="C9" s="24"/>
      <c r="D9" s="26"/>
      <c r="E9" s="28"/>
      <c r="F9" s="168"/>
      <c r="G9" s="28"/>
      <c r="H9" s="28"/>
      <c r="I9" s="28">
        <f t="shared" si="0"/>
      </c>
      <c r="J9" s="35"/>
    </row>
    <row r="10" spans="1:10" ht="15.75" customHeight="1">
      <c r="A10" s="24"/>
      <c r="B10" s="25"/>
      <c r="C10" s="24"/>
      <c r="D10" s="26"/>
      <c r="E10" s="28"/>
      <c r="F10" s="168"/>
      <c r="G10" s="28"/>
      <c r="H10" s="28"/>
      <c r="I10" s="28">
        <f t="shared" si="0"/>
      </c>
      <c r="J10" s="35"/>
    </row>
    <row r="11" spans="1:10" ht="15.75" customHeight="1">
      <c r="A11" s="24"/>
      <c r="B11" s="25"/>
      <c r="C11" s="24"/>
      <c r="D11" s="26"/>
      <c r="E11" s="28"/>
      <c r="F11" s="168"/>
      <c r="G11" s="28"/>
      <c r="H11" s="28"/>
      <c r="I11" s="28">
        <f t="shared" si="0"/>
      </c>
      <c r="J11" s="35"/>
    </row>
    <row r="12" spans="1:10" ht="15.75" customHeight="1">
      <c r="A12" s="24"/>
      <c r="B12" s="25"/>
      <c r="C12" s="24"/>
      <c r="D12" s="26"/>
      <c r="E12" s="28"/>
      <c r="F12" s="168"/>
      <c r="G12" s="28"/>
      <c r="H12" s="28"/>
      <c r="I12" s="28">
        <f t="shared" si="0"/>
      </c>
      <c r="J12" s="35"/>
    </row>
    <row r="13" spans="1:10" ht="15.75" customHeight="1">
      <c r="A13" s="24"/>
      <c r="B13" s="25"/>
      <c r="C13" s="24"/>
      <c r="D13" s="26"/>
      <c r="E13" s="28"/>
      <c r="F13" s="168"/>
      <c r="G13" s="28"/>
      <c r="H13" s="28"/>
      <c r="I13" s="28">
        <f t="shared" si="0"/>
      </c>
      <c r="J13" s="35"/>
    </row>
    <row r="14" spans="1:10" ht="15.75" customHeight="1">
      <c r="A14" s="24"/>
      <c r="B14" s="25"/>
      <c r="C14" s="24"/>
      <c r="D14" s="26"/>
      <c r="E14" s="28"/>
      <c r="F14" s="168"/>
      <c r="G14" s="28"/>
      <c r="H14" s="28"/>
      <c r="I14" s="28">
        <f t="shared" si="0"/>
      </c>
      <c r="J14" s="35"/>
    </row>
    <row r="15" spans="1:10" ht="15.75" customHeight="1">
      <c r="A15" s="24"/>
      <c r="B15" s="25"/>
      <c r="C15" s="24"/>
      <c r="D15" s="26"/>
      <c r="E15" s="28"/>
      <c r="F15" s="168"/>
      <c r="G15" s="28"/>
      <c r="H15" s="28"/>
      <c r="I15" s="28">
        <f t="shared" si="0"/>
      </c>
      <c r="J15" s="35"/>
    </row>
    <row r="16" spans="1:10" ht="15.75" customHeight="1">
      <c r="A16" s="24"/>
      <c r="B16" s="25"/>
      <c r="C16" s="24"/>
      <c r="D16" s="26"/>
      <c r="E16" s="28"/>
      <c r="F16" s="168"/>
      <c r="G16" s="28"/>
      <c r="H16" s="28"/>
      <c r="I16" s="28">
        <f t="shared" si="0"/>
      </c>
      <c r="J16" s="35"/>
    </row>
    <row r="17" spans="1:10" ht="15.75" customHeight="1">
      <c r="A17" s="24"/>
      <c r="B17" s="25"/>
      <c r="C17" s="24"/>
      <c r="D17" s="26"/>
      <c r="E17" s="28"/>
      <c r="F17" s="168"/>
      <c r="G17" s="28"/>
      <c r="H17" s="28"/>
      <c r="I17" s="28">
        <f t="shared" si="0"/>
      </c>
      <c r="J17" s="35"/>
    </row>
    <row r="18" spans="1:10" ht="15.75" customHeight="1">
      <c r="A18" s="24"/>
      <c r="B18" s="25"/>
      <c r="C18" s="24"/>
      <c r="D18" s="26"/>
      <c r="E18" s="28"/>
      <c r="F18" s="168"/>
      <c r="G18" s="28"/>
      <c r="H18" s="28"/>
      <c r="I18" s="28">
        <f t="shared" si="0"/>
      </c>
      <c r="J18" s="35"/>
    </row>
    <row r="19" spans="1:10" ht="15.75" customHeight="1">
      <c r="A19" s="24"/>
      <c r="B19" s="25"/>
      <c r="C19" s="24"/>
      <c r="D19" s="26"/>
      <c r="E19" s="28"/>
      <c r="F19" s="168"/>
      <c r="G19" s="28"/>
      <c r="H19" s="28"/>
      <c r="I19" s="28">
        <f t="shared" si="0"/>
      </c>
      <c r="J19" s="35"/>
    </row>
    <row r="20" spans="1:10" ht="15.75" customHeight="1">
      <c r="A20" s="24"/>
      <c r="B20" s="25"/>
      <c r="C20" s="24"/>
      <c r="D20" s="26"/>
      <c r="E20" s="28"/>
      <c r="F20" s="168"/>
      <c r="G20" s="28"/>
      <c r="H20" s="28"/>
      <c r="I20" s="28">
        <f t="shared" si="0"/>
      </c>
      <c r="J20" s="35"/>
    </row>
    <row r="21" spans="1:10" ht="15.75" customHeight="1">
      <c r="A21" s="24"/>
      <c r="B21" s="25"/>
      <c r="C21" s="24"/>
      <c r="D21" s="26"/>
      <c r="E21" s="28"/>
      <c r="F21" s="168"/>
      <c r="G21" s="28"/>
      <c r="H21" s="28"/>
      <c r="I21" s="28">
        <f t="shared" si="0"/>
      </c>
      <c r="J21" s="35"/>
    </row>
    <row r="22" spans="1:10" ht="15.75" customHeight="1">
      <c r="A22" s="24"/>
      <c r="B22" s="25"/>
      <c r="C22" s="24"/>
      <c r="D22" s="26"/>
      <c r="E22" s="28"/>
      <c r="F22" s="168"/>
      <c r="G22" s="28"/>
      <c r="H22" s="28"/>
      <c r="I22" s="28">
        <f t="shared" si="0"/>
      </c>
      <c r="J22" s="35"/>
    </row>
    <row r="23" spans="1:10" ht="15.75" customHeight="1">
      <c r="A23" s="24"/>
      <c r="B23" s="25"/>
      <c r="C23" s="24"/>
      <c r="D23" s="26"/>
      <c r="E23" s="28"/>
      <c r="F23" s="168"/>
      <c r="G23" s="28"/>
      <c r="H23" s="28"/>
      <c r="I23" s="28">
        <f t="shared" si="0"/>
      </c>
      <c r="J23" s="35"/>
    </row>
    <row r="24" spans="1:10" ht="15.75" customHeight="1">
      <c r="A24" s="30" t="s">
        <v>335</v>
      </c>
      <c r="B24" s="45"/>
      <c r="C24" s="24"/>
      <c r="D24" s="26"/>
      <c r="E24" s="28">
        <f>SUM(E6:E23)</f>
        <v>0</v>
      </c>
      <c r="F24" s="168">
        <f>SUM(F6:F23)</f>
        <v>0</v>
      </c>
      <c r="G24" s="28">
        <f>SUM(G6:G23)</f>
        <v>0</v>
      </c>
      <c r="H24" s="28">
        <f>SUM(H6:H23)</f>
        <v>0</v>
      </c>
      <c r="I24" s="28">
        <f t="shared" si="0"/>
      </c>
      <c r="J24" s="35"/>
    </row>
    <row r="25" spans="1:10" ht="15.75" customHeight="1">
      <c r="A25" s="30" t="s">
        <v>428</v>
      </c>
      <c r="B25" s="45"/>
      <c r="C25" s="24"/>
      <c r="D25" s="26"/>
      <c r="E25" s="28"/>
      <c r="F25" s="168"/>
      <c r="G25" s="28">
        <f>F25</f>
        <v>0</v>
      </c>
      <c r="H25" s="28">
        <v>0</v>
      </c>
      <c r="I25" s="28">
        <f t="shared" si="0"/>
      </c>
      <c r="J25" s="35"/>
    </row>
    <row r="26" spans="1:10" ht="15.75" customHeight="1">
      <c r="A26" s="30" t="s">
        <v>429</v>
      </c>
      <c r="B26" s="45"/>
      <c r="C26" s="24"/>
      <c r="D26" s="26"/>
      <c r="E26" s="28"/>
      <c r="F26" s="168"/>
      <c r="G26" s="28"/>
      <c r="H26" s="28"/>
      <c r="I26" s="28">
        <f t="shared" si="0"/>
      </c>
      <c r="J26" s="35"/>
    </row>
    <row r="27" spans="1:10" ht="15.75" customHeight="1">
      <c r="A27" s="30" t="s">
        <v>426</v>
      </c>
      <c r="B27" s="45"/>
      <c r="C27" s="35"/>
      <c r="D27" s="26"/>
      <c r="E27" s="28">
        <f>E24-E25-E26</f>
        <v>0</v>
      </c>
      <c r="F27" s="29">
        <f>F24-F25-F26</f>
        <v>0</v>
      </c>
      <c r="G27" s="28">
        <f>G24-G25-G26</f>
        <v>0</v>
      </c>
      <c r="H27" s="28">
        <f>H24-H25-H26</f>
        <v>0</v>
      </c>
      <c r="I27" s="28">
        <f t="shared" si="0"/>
      </c>
      <c r="J27" s="35"/>
    </row>
    <row r="28" spans="1:7" ht="15.75" customHeight="1">
      <c r="A28" s="32" t="str">
        <f>'填表说明'!B12</f>
        <v>资产占有单位填表人：</v>
      </c>
      <c r="G28" s="20" t="str">
        <f>'填表说明'!B8</f>
        <v>评估人员：</v>
      </c>
    </row>
    <row r="29" ht="15.75" customHeight="1">
      <c r="A29" s="32" t="str">
        <f>'填表说明'!B16</f>
        <v>填表日期：2017年01月10日</v>
      </c>
    </row>
    <row r="30" spans="2:3" ht="15.75" customHeight="1">
      <c r="B30" s="169" t="s">
        <v>350</v>
      </c>
      <c r="C30" s="170" t="s">
        <v>351</v>
      </c>
    </row>
    <row r="31" spans="2:3" ht="15.75" customHeight="1">
      <c r="B31" s="34" t="s">
        <v>352</v>
      </c>
      <c r="C31" s="13" t="s">
        <v>353</v>
      </c>
    </row>
    <row r="32" ht="15.75" customHeight="1">
      <c r="C32" s="13" t="s">
        <v>354</v>
      </c>
    </row>
    <row r="33" ht="15.75" customHeight="1">
      <c r="C33" s="13" t="s">
        <v>355</v>
      </c>
    </row>
    <row r="34" ht="15.75" customHeight="1">
      <c r="C34" s="13" t="s">
        <v>356</v>
      </c>
    </row>
  </sheetData>
  <sheetProtection/>
  <mergeCells count="6">
    <mergeCell ref="A2:J2"/>
    <mergeCell ref="A3:J3"/>
    <mergeCell ref="A24:B24"/>
    <mergeCell ref="A25:B25"/>
    <mergeCell ref="A26:B26"/>
    <mergeCell ref="A27:B27"/>
  </mergeCells>
  <hyperlinks>
    <hyperlink ref="A1" location="索引目录!D32" display="返回索引页"/>
    <hyperlink ref="B1" location="长期投资汇总!B8" display="返回 "/>
  </hyperlinks>
  <printOptions horizontalCentered="1"/>
  <pageMargins left="0.35" right="0.35" top="0.79" bottom="0.79" header="1.03" footer="0.51"/>
  <pageSetup fitToHeight="0" fitToWidth="1" horizontalDpi="300" verticalDpi="300" orientation="landscape" paperSize="9" scale="98"/>
  <headerFooter alignWithMargins="0">
    <oddHeader>&amp;R&amp;"宋体,常规"&amp;10表&amp;"Times New Roman,常规"3-4
&amp;"宋体,常规"共&amp;"Times New Roman,常规"&amp;N&amp;"宋体,常规"页第&amp;"Times New Roman,常规"&amp;P&amp;"宋体,常规"页</oddHeader>
  </headerFooter>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A1:L45"/>
  <sheetViews>
    <sheetView workbookViewId="0" topLeftCell="E28">
      <selection activeCell="E46" sqref="E46"/>
    </sheetView>
  </sheetViews>
  <sheetFormatPr defaultColWidth="8.75390625" defaultRowHeight="18" customHeight="1"/>
  <cols>
    <col min="1" max="1" width="17.75390625" style="401" bestFit="1" customWidth="1"/>
    <col min="2" max="2" width="19.50390625" style="405" customWidth="1"/>
    <col min="3" max="3" width="8.00390625" style="405" bestFit="1" customWidth="1"/>
    <col min="4" max="4" width="13.00390625" style="405" bestFit="1" customWidth="1"/>
    <col min="5" max="5" width="9.625" style="405" bestFit="1" customWidth="1"/>
    <col min="6" max="6" width="18.625" style="405" bestFit="1" customWidth="1"/>
    <col min="7" max="7" width="11.375" style="405" bestFit="1" customWidth="1"/>
    <col min="8" max="8" width="17.25390625" style="405" bestFit="1" customWidth="1"/>
    <col min="9" max="9" width="22.875" style="405" bestFit="1" customWidth="1"/>
    <col min="10" max="10" width="15.375" style="405" customWidth="1"/>
    <col min="11" max="11" width="15.50390625" style="405" bestFit="1" customWidth="1"/>
    <col min="12" max="32" width="9.00390625" style="405" bestFit="1" customWidth="1"/>
    <col min="33" max="16384" width="8.75390625" style="405" customWidth="1"/>
  </cols>
  <sheetData>
    <row r="1" spans="1:11" s="400" customFormat="1" ht="13.5" customHeight="1">
      <c r="A1" s="406" t="s">
        <v>98</v>
      </c>
      <c r="B1" s="407"/>
      <c r="C1" s="407"/>
      <c r="D1" s="407"/>
      <c r="E1" s="407"/>
      <c r="F1" s="407"/>
      <c r="G1" s="407"/>
      <c r="H1" s="407"/>
      <c r="I1" s="407"/>
      <c r="J1" s="407"/>
      <c r="K1" s="407"/>
    </row>
    <row r="2" spans="1:11" s="400" customFormat="1" ht="18" customHeight="1">
      <c r="A2" s="408" t="s">
        <v>16</v>
      </c>
      <c r="B2" s="407"/>
      <c r="C2" s="407"/>
      <c r="D2" s="407"/>
      <c r="E2" s="407"/>
      <c r="F2" s="407"/>
      <c r="G2" s="407"/>
      <c r="H2" s="407"/>
      <c r="I2" s="407"/>
      <c r="J2" s="407"/>
      <c r="K2" s="407"/>
    </row>
    <row r="3" spans="1:11" ht="18" customHeight="1">
      <c r="A3" s="409" t="str">
        <f>'填表说明'!B9</f>
        <v>评估基准日：2016年12月31日</v>
      </c>
      <c r="B3" s="409"/>
      <c r="C3" s="409"/>
      <c r="D3" s="409"/>
      <c r="E3" s="409"/>
      <c r="F3" s="409"/>
      <c r="G3" s="409"/>
      <c r="H3" s="409"/>
      <c r="I3" s="409"/>
      <c r="J3" s="409"/>
      <c r="K3" s="409"/>
    </row>
    <row r="4" spans="1:11" ht="17.25" customHeight="1">
      <c r="A4" s="410" t="s">
        <v>99</v>
      </c>
      <c r="B4" s="411"/>
      <c r="C4" s="411"/>
      <c r="D4" s="411"/>
      <c r="E4" s="411"/>
      <c r="F4" s="411"/>
      <c r="G4" s="411"/>
      <c r="H4" s="411"/>
      <c r="I4" s="411"/>
      <c r="K4" s="498" t="s">
        <v>100</v>
      </c>
    </row>
    <row r="5" spans="1:12" s="401" customFormat="1" ht="18" customHeight="1">
      <c r="A5" s="412" t="s">
        <v>101</v>
      </c>
      <c r="B5" s="413" t="s">
        <v>102</v>
      </c>
      <c r="C5" s="414" t="s">
        <v>103</v>
      </c>
      <c r="D5" s="415"/>
      <c r="E5" s="415"/>
      <c r="F5" s="415"/>
      <c r="G5" s="416"/>
      <c r="H5" s="413" t="s">
        <v>104</v>
      </c>
      <c r="I5" s="499"/>
      <c r="J5" s="500" t="s">
        <v>105</v>
      </c>
      <c r="K5" s="501"/>
      <c r="L5" s="405"/>
    </row>
    <row r="6" spans="1:12" s="401" customFormat="1" ht="18" customHeight="1">
      <c r="A6" s="417"/>
      <c r="B6" s="418" t="s">
        <v>106</v>
      </c>
      <c r="C6" s="419"/>
      <c r="D6" s="420"/>
      <c r="E6" s="420"/>
      <c r="F6" s="420"/>
      <c r="G6" s="421"/>
      <c r="H6" s="422"/>
      <c r="I6" s="502"/>
      <c r="J6" s="503"/>
      <c r="K6" s="504"/>
      <c r="L6" s="405"/>
    </row>
    <row r="7" spans="1:11" s="401" customFormat="1" ht="18" customHeight="1">
      <c r="A7" s="423" t="s">
        <v>107</v>
      </c>
      <c r="B7" s="424"/>
      <c r="C7" s="420"/>
      <c r="D7" s="420"/>
      <c r="E7" s="421"/>
      <c r="F7" s="425" t="s">
        <v>108</v>
      </c>
      <c r="G7" s="426">
        <v>161300</v>
      </c>
      <c r="H7" s="425" t="s">
        <v>109</v>
      </c>
      <c r="I7" s="491"/>
      <c r="J7" s="425" t="s">
        <v>105</v>
      </c>
      <c r="K7" s="505"/>
    </row>
    <row r="8" spans="1:11" s="401" customFormat="1" ht="18" customHeight="1">
      <c r="A8" s="427" t="s">
        <v>110</v>
      </c>
      <c r="B8" s="424"/>
      <c r="C8" s="420"/>
      <c r="D8" s="420"/>
      <c r="E8" s="421"/>
      <c r="F8" s="425" t="s">
        <v>108</v>
      </c>
      <c r="G8" s="426">
        <v>161300</v>
      </c>
      <c r="H8" s="425" t="s">
        <v>111</v>
      </c>
      <c r="I8" s="491"/>
      <c r="J8" s="425" t="s">
        <v>105</v>
      </c>
      <c r="K8" s="505"/>
    </row>
    <row r="9" spans="1:11" s="401" customFormat="1" ht="18" customHeight="1">
      <c r="A9" s="427" t="s">
        <v>112</v>
      </c>
      <c r="B9" s="428"/>
      <c r="C9" s="425" t="s">
        <v>113</v>
      </c>
      <c r="D9" s="428"/>
      <c r="E9" s="429" t="s">
        <v>114</v>
      </c>
      <c r="F9" s="419"/>
      <c r="G9" s="421"/>
      <c r="H9" s="425" t="s">
        <v>115</v>
      </c>
      <c r="I9" s="491"/>
      <c r="J9" s="425" t="s">
        <v>105</v>
      </c>
      <c r="K9" s="505"/>
    </row>
    <row r="10" spans="1:11" s="401" customFormat="1" ht="27" customHeight="1">
      <c r="A10" s="423" t="s">
        <v>116</v>
      </c>
      <c r="B10" s="430"/>
      <c r="C10" s="431"/>
      <c r="D10" s="431"/>
      <c r="E10" s="431"/>
      <c r="F10" s="431"/>
      <c r="G10" s="432"/>
      <c r="H10" s="418" t="s">
        <v>117</v>
      </c>
      <c r="I10" s="506">
        <v>41731</v>
      </c>
      <c r="J10" s="418" t="s">
        <v>118</v>
      </c>
      <c r="K10" s="507" t="s">
        <v>119</v>
      </c>
    </row>
    <row r="11" spans="1:11" ht="18" customHeight="1">
      <c r="A11" s="423" t="s">
        <v>120</v>
      </c>
      <c r="B11" s="433" t="s">
        <v>121</v>
      </c>
      <c r="C11" s="425" t="s">
        <v>122</v>
      </c>
      <c r="D11" s="426"/>
      <c r="E11" s="425" t="s">
        <v>123</v>
      </c>
      <c r="F11" s="426"/>
      <c r="G11" s="434" t="s">
        <v>124</v>
      </c>
      <c r="H11" s="433" t="s">
        <v>125</v>
      </c>
      <c r="I11" s="434" t="s">
        <v>126</v>
      </c>
      <c r="J11" s="508"/>
      <c r="K11" s="509"/>
    </row>
    <row r="12" spans="1:11" ht="18" customHeight="1">
      <c r="A12" s="427" t="s">
        <v>127</v>
      </c>
      <c r="B12" s="433" t="s">
        <v>128</v>
      </c>
      <c r="C12" s="425" t="s">
        <v>129</v>
      </c>
      <c r="D12" s="426"/>
      <c r="E12" s="425" t="s">
        <v>130</v>
      </c>
      <c r="F12" s="426"/>
      <c r="G12" s="434" t="s">
        <v>131</v>
      </c>
      <c r="H12" s="433" t="s">
        <v>132</v>
      </c>
      <c r="I12" s="434" t="s">
        <v>133</v>
      </c>
      <c r="J12" s="426" t="s">
        <v>132</v>
      </c>
      <c r="K12" s="510"/>
    </row>
    <row r="13" spans="1:11" ht="18" customHeight="1">
      <c r="A13" s="435" t="s">
        <v>134</v>
      </c>
      <c r="B13" s="436">
        <v>41731</v>
      </c>
      <c r="C13" s="437" t="s">
        <v>135</v>
      </c>
      <c r="D13" s="438" t="s">
        <v>136</v>
      </c>
      <c r="E13" s="439" t="s">
        <v>137</v>
      </c>
      <c r="F13" s="440" t="s">
        <v>138</v>
      </c>
      <c r="G13" s="441" t="s">
        <v>139</v>
      </c>
      <c r="H13" s="442" t="s">
        <v>140</v>
      </c>
      <c r="I13" s="458"/>
      <c r="J13" s="458"/>
      <c r="K13" s="511"/>
    </row>
    <row r="14" spans="1:11" s="402" customFormat="1" ht="18" customHeight="1">
      <c r="A14" s="443" t="s">
        <v>141</v>
      </c>
      <c r="B14" s="444"/>
      <c r="C14" s="444"/>
      <c r="D14" s="444"/>
      <c r="E14" s="444"/>
      <c r="F14" s="444"/>
      <c r="G14" s="445"/>
      <c r="H14" s="446" t="s">
        <v>142</v>
      </c>
      <c r="I14" s="463"/>
      <c r="J14" s="446" t="s">
        <v>143</v>
      </c>
      <c r="K14" s="512"/>
    </row>
    <row r="15" spans="1:11" s="402" customFormat="1" ht="18" customHeight="1">
      <c r="A15" s="447"/>
      <c r="B15" s="448"/>
      <c r="C15" s="448"/>
      <c r="D15" s="448"/>
      <c r="E15" s="448"/>
      <c r="F15" s="448"/>
      <c r="G15" s="449"/>
      <c r="H15" s="425" t="s">
        <v>144</v>
      </c>
      <c r="I15" s="425" t="s">
        <v>145</v>
      </c>
      <c r="J15" s="418" t="s">
        <v>144</v>
      </c>
      <c r="K15" s="513" t="s">
        <v>145</v>
      </c>
    </row>
    <row r="16" spans="1:11" s="403" customFormat="1" ht="18" customHeight="1">
      <c r="A16" s="450">
        <v>1</v>
      </c>
      <c r="B16" s="451"/>
      <c r="C16" s="452"/>
      <c r="D16" s="452"/>
      <c r="E16" s="452"/>
      <c r="F16" s="452"/>
      <c r="G16" s="453"/>
      <c r="H16" s="454">
        <v>10000000</v>
      </c>
      <c r="I16" s="514">
        <v>1</v>
      </c>
      <c r="J16" s="454">
        <v>10000000</v>
      </c>
      <c r="K16" s="515">
        <v>1</v>
      </c>
    </row>
    <row r="17" spans="1:11" ht="18" customHeight="1">
      <c r="A17" s="450">
        <v>2</v>
      </c>
      <c r="B17" s="451"/>
      <c r="C17" s="452"/>
      <c r="D17" s="452"/>
      <c r="E17" s="452"/>
      <c r="F17" s="452"/>
      <c r="G17" s="453"/>
      <c r="H17" s="454"/>
      <c r="I17" s="514"/>
      <c r="J17" s="454"/>
      <c r="K17" s="515"/>
    </row>
    <row r="18" spans="1:11" ht="18" customHeight="1">
      <c r="A18" s="450">
        <v>3</v>
      </c>
      <c r="B18" s="451"/>
      <c r="C18" s="452"/>
      <c r="D18" s="452"/>
      <c r="E18" s="452"/>
      <c r="F18" s="452"/>
      <c r="G18" s="453"/>
      <c r="H18" s="454"/>
      <c r="I18" s="514"/>
      <c r="J18" s="454"/>
      <c r="K18" s="515"/>
    </row>
    <row r="19" spans="1:11" ht="18" customHeight="1">
      <c r="A19" s="450">
        <v>4</v>
      </c>
      <c r="B19" s="419"/>
      <c r="C19" s="420"/>
      <c r="D19" s="420"/>
      <c r="E19" s="420"/>
      <c r="F19" s="420"/>
      <c r="G19" s="421"/>
      <c r="H19" s="455"/>
      <c r="I19" s="426"/>
      <c r="J19" s="426"/>
      <c r="K19" s="516"/>
    </row>
    <row r="20" spans="1:11" ht="18" customHeight="1">
      <c r="A20" s="450">
        <v>5</v>
      </c>
      <c r="B20" s="419"/>
      <c r="C20" s="420"/>
      <c r="D20" s="420"/>
      <c r="E20" s="420"/>
      <c r="F20" s="420"/>
      <c r="G20" s="421"/>
      <c r="H20" s="455"/>
      <c r="I20" s="426"/>
      <c r="J20" s="426"/>
      <c r="K20" s="516"/>
    </row>
    <row r="21" spans="1:11" ht="18" customHeight="1">
      <c r="A21" s="456" t="s">
        <v>146</v>
      </c>
      <c r="B21" s="457"/>
      <c r="C21" s="458"/>
      <c r="D21" s="458"/>
      <c r="E21" s="458"/>
      <c r="F21" s="458"/>
      <c r="G21" s="459"/>
      <c r="H21" s="460"/>
      <c r="I21" s="438"/>
      <c r="J21" s="517"/>
      <c r="K21" s="518"/>
    </row>
    <row r="22" spans="1:11" s="402" customFormat="1" ht="18" customHeight="1">
      <c r="A22" s="461" t="s">
        <v>147</v>
      </c>
      <c r="B22" s="462"/>
      <c r="C22" s="462"/>
      <c r="D22" s="462"/>
      <c r="E22" s="463"/>
      <c r="F22" s="446" t="s">
        <v>148</v>
      </c>
      <c r="G22" s="462"/>
      <c r="H22" s="463"/>
      <c r="I22" s="519" t="s">
        <v>149</v>
      </c>
      <c r="J22" s="413" t="s">
        <v>150</v>
      </c>
      <c r="K22" s="520" t="s">
        <v>151</v>
      </c>
    </row>
    <row r="23" spans="1:11" ht="18" customHeight="1">
      <c r="A23" s="450">
        <v>1</v>
      </c>
      <c r="B23" s="464"/>
      <c r="C23" s="465"/>
      <c r="D23" s="465"/>
      <c r="E23" s="466"/>
      <c r="F23" s="419"/>
      <c r="G23" s="420"/>
      <c r="H23" s="421"/>
      <c r="I23" s="426"/>
      <c r="J23" s="521"/>
      <c r="K23" s="522"/>
    </row>
    <row r="24" spans="1:11" ht="18" customHeight="1">
      <c r="A24" s="450">
        <v>2</v>
      </c>
      <c r="B24" s="464"/>
      <c r="C24" s="467"/>
      <c r="D24" s="467"/>
      <c r="E24" s="468"/>
      <c r="F24" s="419"/>
      <c r="G24" s="420"/>
      <c r="H24" s="421"/>
      <c r="I24" s="426"/>
      <c r="J24" s="521"/>
      <c r="K24" s="522"/>
    </row>
    <row r="25" spans="1:11" ht="18" customHeight="1">
      <c r="A25" s="450">
        <v>3</v>
      </c>
      <c r="B25" s="464"/>
      <c r="C25" s="467"/>
      <c r="D25" s="467"/>
      <c r="E25" s="468"/>
      <c r="F25" s="419"/>
      <c r="G25" s="420"/>
      <c r="H25" s="421"/>
      <c r="I25" s="426"/>
      <c r="J25" s="521"/>
      <c r="K25" s="522"/>
    </row>
    <row r="26" spans="1:11" ht="18" customHeight="1">
      <c r="A26" s="450">
        <v>4</v>
      </c>
      <c r="B26" s="464"/>
      <c r="C26" s="467"/>
      <c r="D26" s="467"/>
      <c r="E26" s="468"/>
      <c r="F26" s="419"/>
      <c r="G26" s="420"/>
      <c r="H26" s="421"/>
      <c r="I26" s="426"/>
      <c r="J26" s="521"/>
      <c r="K26" s="522"/>
    </row>
    <row r="27" spans="1:11" ht="18" customHeight="1">
      <c r="A27" s="450">
        <v>5</v>
      </c>
      <c r="B27" s="464"/>
      <c r="C27" s="467"/>
      <c r="D27" s="467"/>
      <c r="E27" s="468"/>
      <c r="F27" s="419"/>
      <c r="G27" s="420"/>
      <c r="H27" s="421"/>
      <c r="I27" s="426"/>
      <c r="J27" s="521"/>
      <c r="K27" s="522"/>
    </row>
    <row r="28" spans="1:11" ht="18" customHeight="1">
      <c r="A28" s="469">
        <v>6</v>
      </c>
      <c r="B28" s="464"/>
      <c r="C28" s="467"/>
      <c r="D28" s="467"/>
      <c r="E28" s="468"/>
      <c r="F28" s="419"/>
      <c r="G28" s="420"/>
      <c r="H28" s="421"/>
      <c r="I28" s="426"/>
      <c r="J28" s="521"/>
      <c r="K28" s="522"/>
    </row>
    <row r="29" spans="1:11" ht="18" customHeight="1">
      <c r="A29" s="469">
        <v>7</v>
      </c>
      <c r="B29" s="470"/>
      <c r="C29" s="465"/>
      <c r="D29" s="465"/>
      <c r="E29" s="466"/>
      <c r="F29" s="419"/>
      <c r="G29" s="420"/>
      <c r="H29" s="421"/>
      <c r="I29" s="523"/>
      <c r="J29" s="521"/>
      <c r="K29" s="522"/>
    </row>
    <row r="30" spans="1:11" ht="18" customHeight="1">
      <c r="A30" s="469">
        <v>8</v>
      </c>
      <c r="B30" s="464"/>
      <c r="C30" s="467"/>
      <c r="D30" s="467"/>
      <c r="E30" s="468"/>
      <c r="F30" s="419"/>
      <c r="G30" s="420"/>
      <c r="H30" s="421"/>
      <c r="I30" s="523"/>
      <c r="J30" s="521"/>
      <c r="K30" s="522"/>
    </row>
    <row r="31" spans="1:11" ht="18" customHeight="1">
      <c r="A31" s="469">
        <v>9</v>
      </c>
      <c r="B31" s="464"/>
      <c r="C31" s="467"/>
      <c r="D31" s="467"/>
      <c r="E31" s="468"/>
      <c r="F31" s="419"/>
      <c r="G31" s="420"/>
      <c r="H31" s="421"/>
      <c r="I31" s="523"/>
      <c r="J31" s="521"/>
      <c r="K31" s="522"/>
    </row>
    <row r="32" spans="1:11" ht="18" customHeight="1">
      <c r="A32" s="469">
        <v>10</v>
      </c>
      <c r="B32" s="470"/>
      <c r="C32" s="465"/>
      <c r="D32" s="465"/>
      <c r="E32" s="466"/>
      <c r="F32" s="419"/>
      <c r="G32" s="420"/>
      <c r="H32" s="421"/>
      <c r="I32" s="523"/>
      <c r="J32" s="521"/>
      <c r="K32" s="522"/>
    </row>
    <row r="33" spans="1:11" ht="18" customHeight="1">
      <c r="A33" s="471" t="s">
        <v>152</v>
      </c>
      <c r="B33" s="472"/>
      <c r="C33" s="442"/>
      <c r="D33" s="458"/>
      <c r="E33" s="458"/>
      <c r="F33" s="458"/>
      <c r="G33" s="458"/>
      <c r="H33" s="458"/>
      <c r="I33" s="458"/>
      <c r="J33" s="458"/>
      <c r="K33" s="511"/>
    </row>
    <row r="34" spans="1:11" ht="18" customHeight="1">
      <c r="A34" s="473" t="s">
        <v>153</v>
      </c>
      <c r="B34" s="474"/>
      <c r="C34" s="475"/>
      <c r="D34" s="476"/>
      <c r="E34" s="476"/>
      <c r="F34" s="476"/>
      <c r="G34" s="476"/>
      <c r="H34" s="476"/>
      <c r="I34" s="476"/>
      <c r="J34" s="476"/>
      <c r="K34" s="524"/>
    </row>
    <row r="35" spans="1:11" ht="30.75" customHeight="1">
      <c r="A35" s="477" t="s">
        <v>154</v>
      </c>
      <c r="B35" s="478"/>
      <c r="C35" s="479"/>
      <c r="D35" s="479"/>
      <c r="E35" s="479"/>
      <c r="F35" s="479"/>
      <c r="G35" s="479"/>
      <c r="H35" s="479"/>
      <c r="I35" s="479"/>
      <c r="J35" s="479"/>
      <c r="K35" s="525"/>
    </row>
    <row r="36" spans="1:11" s="403" customFormat="1" ht="18" customHeight="1">
      <c r="A36" s="480" t="s">
        <v>155</v>
      </c>
      <c r="B36" s="481" t="s">
        <v>156</v>
      </c>
      <c r="C36" s="482"/>
      <c r="D36" s="482"/>
      <c r="E36" s="482"/>
      <c r="F36" s="483" t="s">
        <v>157</v>
      </c>
      <c r="G36" s="482"/>
      <c r="H36" s="482"/>
      <c r="I36" s="483" t="s">
        <v>158</v>
      </c>
      <c r="J36" s="482"/>
      <c r="K36" s="526"/>
    </row>
    <row r="37" spans="1:11" s="403" customFormat="1" ht="18" customHeight="1">
      <c r="A37" s="484"/>
      <c r="B37" s="425" t="s">
        <v>159</v>
      </c>
      <c r="C37" s="428"/>
      <c r="D37" s="428"/>
      <c r="E37" s="428"/>
      <c r="F37" s="425" t="s">
        <v>160</v>
      </c>
      <c r="G37" s="485"/>
      <c r="H37" s="485"/>
      <c r="I37" s="425" t="s">
        <v>161</v>
      </c>
      <c r="J37" s="527"/>
      <c r="K37" s="528"/>
    </row>
    <row r="38" spans="1:11" s="403" customFormat="1" ht="18" customHeight="1">
      <c r="A38" s="484"/>
      <c r="B38" s="425" t="s">
        <v>162</v>
      </c>
      <c r="C38" s="429"/>
      <c r="D38" s="429"/>
      <c r="E38" s="429"/>
      <c r="F38" s="425" t="s">
        <v>163</v>
      </c>
      <c r="G38" s="486"/>
      <c r="H38" s="487"/>
      <c r="I38" s="425" t="s">
        <v>164</v>
      </c>
      <c r="J38" s="425"/>
      <c r="K38" s="529"/>
    </row>
    <row r="39" spans="1:11" ht="18" customHeight="1">
      <c r="A39" s="488" t="s">
        <v>165</v>
      </c>
      <c r="B39" s="425" t="s">
        <v>166</v>
      </c>
      <c r="C39" s="429"/>
      <c r="D39" s="429"/>
      <c r="E39" s="429"/>
      <c r="F39" s="425" t="s">
        <v>167</v>
      </c>
      <c r="G39" s="489"/>
      <c r="H39" s="490"/>
      <c r="I39" s="490"/>
      <c r="J39" s="490"/>
      <c r="K39" s="530"/>
    </row>
    <row r="40" spans="1:11" ht="18" customHeight="1">
      <c r="A40" s="450"/>
      <c r="B40" s="426"/>
      <c r="C40" s="491" t="s">
        <v>20</v>
      </c>
      <c r="D40" s="428"/>
      <c r="E40" s="491" t="s">
        <v>168</v>
      </c>
      <c r="F40" s="428"/>
      <c r="G40" s="491" t="s">
        <v>169</v>
      </c>
      <c r="H40" s="428"/>
      <c r="I40" s="491" t="s">
        <v>81</v>
      </c>
      <c r="J40" s="491" t="s">
        <v>89</v>
      </c>
      <c r="K40" s="516"/>
    </row>
    <row r="41" spans="1:11" s="404" customFormat="1" ht="18" customHeight="1">
      <c r="A41" s="488" t="s">
        <v>170</v>
      </c>
      <c r="B41" s="492"/>
      <c r="C41" s="491"/>
      <c r="D41" s="428"/>
      <c r="E41" s="428"/>
      <c r="F41" s="428"/>
      <c r="G41" s="428"/>
      <c r="H41" s="428"/>
      <c r="I41" s="428"/>
      <c r="J41" s="428"/>
      <c r="K41" s="516"/>
    </row>
    <row r="42" spans="1:11" s="404" customFormat="1" ht="18" customHeight="1">
      <c r="A42" s="493" t="s">
        <v>171</v>
      </c>
      <c r="B42" s="494"/>
      <c r="C42" s="495"/>
      <c r="D42" s="496"/>
      <c r="E42" s="495"/>
      <c r="F42" s="496"/>
      <c r="G42" s="496"/>
      <c r="H42" s="496"/>
      <c r="I42" s="496"/>
      <c r="J42" s="496"/>
      <c r="K42" s="531"/>
    </row>
    <row r="43" spans="2:11" s="403" customFormat="1" ht="18" customHeight="1">
      <c r="B43" s="497"/>
      <c r="C43" s="497"/>
      <c r="D43" s="497"/>
      <c r="E43" s="497"/>
      <c r="F43" s="497"/>
      <c r="G43" s="497"/>
      <c r="H43" s="497"/>
      <c r="I43" s="497"/>
      <c r="J43" s="497"/>
      <c r="K43" s="497"/>
    </row>
    <row r="44" ht="18" customHeight="1">
      <c r="A44" s="405"/>
    </row>
    <row r="45" ht="18" customHeight="1">
      <c r="D45" s="401"/>
    </row>
  </sheetData>
  <sheetProtection/>
  <mergeCells count="71">
    <mergeCell ref="A2:K2"/>
    <mergeCell ref="A3:K3"/>
    <mergeCell ref="C5:G5"/>
    <mergeCell ref="C6:G6"/>
    <mergeCell ref="B7:E7"/>
    <mergeCell ref="B8:E8"/>
    <mergeCell ref="F9:G9"/>
    <mergeCell ref="B10:G10"/>
    <mergeCell ref="J11:K11"/>
    <mergeCell ref="H13:K13"/>
    <mergeCell ref="H14:I14"/>
    <mergeCell ref="J14:K14"/>
    <mergeCell ref="B16:G16"/>
    <mergeCell ref="B17:G17"/>
    <mergeCell ref="B18:G18"/>
    <mergeCell ref="B19:G19"/>
    <mergeCell ref="B20:G20"/>
    <mergeCell ref="B21:G21"/>
    <mergeCell ref="A22:E22"/>
    <mergeCell ref="F22:H22"/>
    <mergeCell ref="B23:E23"/>
    <mergeCell ref="F23:H23"/>
    <mergeCell ref="B24:E24"/>
    <mergeCell ref="F24:H24"/>
    <mergeCell ref="B25:E25"/>
    <mergeCell ref="F25:H25"/>
    <mergeCell ref="B26:E26"/>
    <mergeCell ref="F26:H26"/>
    <mergeCell ref="B27:E27"/>
    <mergeCell ref="F27:H27"/>
    <mergeCell ref="B28:E28"/>
    <mergeCell ref="F28:H28"/>
    <mergeCell ref="B29:E29"/>
    <mergeCell ref="F29:H29"/>
    <mergeCell ref="B30:E30"/>
    <mergeCell ref="F30:H30"/>
    <mergeCell ref="B31:E31"/>
    <mergeCell ref="F31:H31"/>
    <mergeCell ref="B32:E32"/>
    <mergeCell ref="F32:H32"/>
    <mergeCell ref="A33:B33"/>
    <mergeCell ref="C33:K33"/>
    <mergeCell ref="A34:B34"/>
    <mergeCell ref="C34:K34"/>
    <mergeCell ref="C36:E36"/>
    <mergeCell ref="G36:H36"/>
    <mergeCell ref="J36:K36"/>
    <mergeCell ref="C37:E37"/>
    <mergeCell ref="G37:H37"/>
    <mergeCell ref="J37:K37"/>
    <mergeCell ref="C38:E38"/>
    <mergeCell ref="G38:H38"/>
    <mergeCell ref="J38:K38"/>
    <mergeCell ref="B39:D39"/>
    <mergeCell ref="G39:K39"/>
    <mergeCell ref="C40:D40"/>
    <mergeCell ref="E40:F40"/>
    <mergeCell ref="G40:H40"/>
    <mergeCell ref="C41:D41"/>
    <mergeCell ref="E41:F41"/>
    <mergeCell ref="G41:H41"/>
    <mergeCell ref="C42:D42"/>
    <mergeCell ref="E42:F42"/>
    <mergeCell ref="G42:H42"/>
    <mergeCell ref="A5:A6"/>
    <mergeCell ref="A36:A38"/>
    <mergeCell ref="H5:H6"/>
    <mergeCell ref="I5:I6"/>
    <mergeCell ref="J5:J6"/>
    <mergeCell ref="K5:K6"/>
    <mergeCell ref="A14:G15"/>
  </mergeCells>
  <hyperlinks>
    <hyperlink ref="A1" location="索引目录!B4" display="返回索引页"/>
  </hyperlinks>
  <printOptions horizontalCentered="1"/>
  <pageMargins left="0.63" right="0.24" top="0.79" bottom="0.79" header="0.51" footer="0.51"/>
  <pageSetup fitToHeight="0" fitToWidth="1" horizontalDpi="600" verticalDpi="600" orientation="landscape" paperSize="9" scale="81"/>
</worksheet>
</file>

<file path=xl/worksheets/sheet4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5" sqref="A5"/>
    </sheetView>
  </sheetViews>
  <sheetFormatPr defaultColWidth="8.75390625" defaultRowHeight="15.75" customHeight="1" outlineLevelCol="1"/>
  <cols>
    <col min="1" max="1" width="4.75390625" style="13" customWidth="1"/>
    <col min="2" max="2" width="20.375" style="13" customWidth="1"/>
    <col min="3" max="3" width="8.25390625" style="13" customWidth="1"/>
    <col min="4" max="4" width="10.00390625" style="13" customWidth="1"/>
    <col min="5" max="5" width="9.375" style="13" bestFit="1" customWidth="1"/>
    <col min="6" max="6" width="14.625" style="13" customWidth="1" outlineLevel="1"/>
    <col min="7" max="7" width="13.125" style="13" bestFit="1" customWidth="1"/>
    <col min="8" max="9" width="15.00390625" style="13" customWidth="1"/>
    <col min="10" max="10" width="11.75390625" style="13" customWidth="1"/>
    <col min="11" max="11" width="14.50390625" style="13" customWidth="1"/>
    <col min="12" max="32" width="9.00390625" style="13" bestFit="1" customWidth="1"/>
    <col min="33" max="16384" width="8.75390625" style="13" customWidth="1"/>
  </cols>
  <sheetData>
    <row r="1" spans="1:11" ht="15">
      <c r="A1" s="14" t="s">
        <v>98</v>
      </c>
      <c r="B1" s="15" t="s">
        <v>223</v>
      </c>
      <c r="C1" s="16"/>
      <c r="D1" s="16"/>
      <c r="E1" s="16"/>
      <c r="F1" s="16"/>
      <c r="G1" s="16"/>
      <c r="H1" s="16"/>
      <c r="I1" s="16"/>
      <c r="J1" s="16"/>
      <c r="K1" s="16"/>
    </row>
    <row r="2" spans="1:11" s="11" customFormat="1" ht="30" customHeight="1">
      <c r="A2" s="17" t="s">
        <v>430</v>
      </c>
      <c r="B2" s="18"/>
      <c r="C2" s="18"/>
      <c r="D2" s="18"/>
      <c r="E2" s="18"/>
      <c r="F2" s="18"/>
      <c r="G2" s="18"/>
      <c r="H2" s="18"/>
      <c r="I2" s="18"/>
      <c r="J2" s="18"/>
      <c r="K2" s="18"/>
    </row>
    <row r="3" spans="1:13" ht="13.5" customHeight="1">
      <c r="A3" s="19" t="str">
        <f>'填表说明'!B9</f>
        <v>评估基准日：2016年12月31日</v>
      </c>
      <c r="B3" s="19"/>
      <c r="C3" s="19"/>
      <c r="D3" s="19"/>
      <c r="E3" s="19"/>
      <c r="F3" s="19"/>
      <c r="G3" s="19"/>
      <c r="H3" s="19"/>
      <c r="I3" s="33"/>
      <c r="J3" s="33"/>
      <c r="K3" s="33"/>
      <c r="L3" s="33"/>
      <c r="M3" s="33"/>
    </row>
    <row r="4" spans="1:11" ht="15.75" customHeight="1">
      <c r="A4" s="20" t="str">
        <f>'填表说明'!B11</f>
        <v>资产占有单位名称：黑龙江斯达特兽药有限公司</v>
      </c>
      <c r="K4" s="34" t="s">
        <v>100</v>
      </c>
    </row>
    <row r="5" spans="1:11" s="12" customFormat="1" ht="15.75" customHeight="1">
      <c r="A5" s="21" t="s">
        <v>173</v>
      </c>
      <c r="B5" s="21" t="s">
        <v>313</v>
      </c>
      <c r="C5" s="21" t="s">
        <v>315</v>
      </c>
      <c r="D5" s="21" t="s">
        <v>431</v>
      </c>
      <c r="E5" s="21" t="s">
        <v>432</v>
      </c>
      <c r="F5" s="22" t="s">
        <v>205</v>
      </c>
      <c r="G5" s="23" t="s">
        <v>206</v>
      </c>
      <c r="H5" s="21" t="s">
        <v>207</v>
      </c>
      <c r="I5" s="21" t="s">
        <v>208</v>
      </c>
      <c r="J5" s="21" t="s">
        <v>228</v>
      </c>
      <c r="K5" s="21" t="s">
        <v>176</v>
      </c>
    </row>
    <row r="6" spans="1:11" ht="15.75" customHeight="1">
      <c r="A6" s="24"/>
      <c r="B6" s="25"/>
      <c r="C6" s="26"/>
      <c r="D6" s="24"/>
      <c r="E6" s="24"/>
      <c r="F6" s="27"/>
      <c r="G6" s="29"/>
      <c r="H6" s="28"/>
      <c r="I6" s="28"/>
      <c r="J6" s="28">
        <f aca="true" t="shared" si="0" ref="J6:J27">IF(H6=0,"",(I6-H6)/H6*100)</f>
      </c>
      <c r="K6" s="35"/>
    </row>
    <row r="7" spans="1:11" ht="15.75" customHeight="1">
      <c r="A7" s="24"/>
      <c r="B7" s="25"/>
      <c r="C7" s="26"/>
      <c r="D7" s="24"/>
      <c r="E7" s="24"/>
      <c r="F7" s="27"/>
      <c r="G7" s="29"/>
      <c r="H7" s="28"/>
      <c r="I7" s="28"/>
      <c r="J7" s="28">
        <f t="shared" si="0"/>
      </c>
      <c r="K7" s="35"/>
    </row>
    <row r="8" spans="1:11" ht="15.75" customHeight="1">
      <c r="A8" s="24"/>
      <c r="B8" s="25"/>
      <c r="C8" s="26"/>
      <c r="D8" s="24"/>
      <c r="E8" s="24"/>
      <c r="F8" s="27"/>
      <c r="G8" s="29"/>
      <c r="H8" s="28"/>
      <c r="I8" s="28"/>
      <c r="J8" s="28">
        <f t="shared" si="0"/>
      </c>
      <c r="K8" s="35"/>
    </row>
    <row r="9" spans="1:11" ht="15.75" customHeight="1">
      <c r="A9" s="24"/>
      <c r="B9" s="25"/>
      <c r="C9" s="26"/>
      <c r="D9" s="24"/>
      <c r="E9" s="24"/>
      <c r="F9" s="27"/>
      <c r="G9" s="29"/>
      <c r="H9" s="28"/>
      <c r="I9" s="28"/>
      <c r="J9" s="28">
        <f t="shared" si="0"/>
      </c>
      <c r="K9" s="35"/>
    </row>
    <row r="10" spans="1:11" ht="15.75" customHeight="1">
      <c r="A10" s="24"/>
      <c r="B10" s="25"/>
      <c r="C10" s="26"/>
      <c r="D10" s="24"/>
      <c r="E10" s="24"/>
      <c r="F10" s="27"/>
      <c r="G10" s="29"/>
      <c r="H10" s="28"/>
      <c r="I10" s="28"/>
      <c r="J10" s="28">
        <f t="shared" si="0"/>
      </c>
      <c r="K10" s="35"/>
    </row>
    <row r="11" spans="1:11" ht="15.75" customHeight="1">
      <c r="A11" s="24"/>
      <c r="B11" s="25"/>
      <c r="C11" s="26"/>
      <c r="D11" s="24"/>
      <c r="E11" s="24"/>
      <c r="F11" s="27"/>
      <c r="G11" s="29"/>
      <c r="H11" s="28"/>
      <c r="I11" s="28"/>
      <c r="J11" s="28">
        <f t="shared" si="0"/>
      </c>
      <c r="K11" s="35"/>
    </row>
    <row r="12" spans="1:11" ht="15.75" customHeight="1">
      <c r="A12" s="24"/>
      <c r="B12" s="25"/>
      <c r="C12" s="26"/>
      <c r="D12" s="24"/>
      <c r="E12" s="24"/>
      <c r="F12" s="27"/>
      <c r="G12" s="29"/>
      <c r="H12" s="28"/>
      <c r="I12" s="28"/>
      <c r="J12" s="28">
        <f t="shared" si="0"/>
      </c>
      <c r="K12" s="35"/>
    </row>
    <row r="13" spans="1:11" ht="15.75" customHeight="1">
      <c r="A13" s="24"/>
      <c r="B13" s="25"/>
      <c r="C13" s="26"/>
      <c r="D13" s="24"/>
      <c r="E13" s="24"/>
      <c r="F13" s="27"/>
      <c r="G13" s="29"/>
      <c r="H13" s="28"/>
      <c r="I13" s="28"/>
      <c r="J13" s="28">
        <f t="shared" si="0"/>
      </c>
      <c r="K13" s="35"/>
    </row>
    <row r="14" spans="1:11" ht="15.75" customHeight="1">
      <c r="A14" s="24"/>
      <c r="B14" s="25"/>
      <c r="C14" s="26"/>
      <c r="D14" s="24"/>
      <c r="E14" s="24"/>
      <c r="F14" s="27"/>
      <c r="G14" s="29"/>
      <c r="H14" s="28"/>
      <c r="I14" s="28"/>
      <c r="J14" s="28">
        <f t="shared" si="0"/>
      </c>
      <c r="K14" s="35"/>
    </row>
    <row r="15" spans="1:11" ht="15.75" customHeight="1">
      <c r="A15" s="24"/>
      <c r="B15" s="25"/>
      <c r="C15" s="26"/>
      <c r="D15" s="24"/>
      <c r="E15" s="24"/>
      <c r="F15" s="27"/>
      <c r="G15" s="29"/>
      <c r="H15" s="28"/>
      <c r="I15" s="28"/>
      <c r="J15" s="28">
        <f t="shared" si="0"/>
      </c>
      <c r="K15" s="35"/>
    </row>
    <row r="16" spans="1:11" ht="15.75" customHeight="1">
      <c r="A16" s="24"/>
      <c r="B16" s="25"/>
      <c r="C16" s="26"/>
      <c r="D16" s="24"/>
      <c r="E16" s="24"/>
      <c r="F16" s="27"/>
      <c r="G16" s="29"/>
      <c r="H16" s="28"/>
      <c r="I16" s="28"/>
      <c r="J16" s="28">
        <f t="shared" si="0"/>
      </c>
      <c r="K16" s="35"/>
    </row>
    <row r="17" spans="1:11" ht="15.75" customHeight="1">
      <c r="A17" s="24"/>
      <c r="B17" s="25"/>
      <c r="C17" s="26"/>
      <c r="D17" s="24"/>
      <c r="E17" s="24"/>
      <c r="F17" s="27"/>
      <c r="G17" s="29"/>
      <c r="H17" s="28"/>
      <c r="I17" s="28"/>
      <c r="J17" s="28">
        <f t="shared" si="0"/>
      </c>
      <c r="K17" s="35"/>
    </row>
    <row r="18" spans="1:11" ht="15.75" customHeight="1">
      <c r="A18" s="24"/>
      <c r="B18" s="25"/>
      <c r="C18" s="26"/>
      <c r="D18" s="24"/>
      <c r="E18" s="24"/>
      <c r="F18" s="27"/>
      <c r="G18" s="29"/>
      <c r="H18" s="28"/>
      <c r="I18" s="28"/>
      <c r="J18" s="28">
        <f t="shared" si="0"/>
      </c>
      <c r="K18" s="35"/>
    </row>
    <row r="19" spans="1:11" ht="15.75" customHeight="1">
      <c r="A19" s="24"/>
      <c r="B19" s="25"/>
      <c r="C19" s="26"/>
      <c r="D19" s="24"/>
      <c r="E19" s="24"/>
      <c r="F19" s="27"/>
      <c r="G19" s="29"/>
      <c r="H19" s="28"/>
      <c r="I19" s="28"/>
      <c r="J19" s="28">
        <f t="shared" si="0"/>
      </c>
      <c r="K19" s="35"/>
    </row>
    <row r="20" spans="1:11" ht="15.75" customHeight="1">
      <c r="A20" s="24"/>
      <c r="B20" s="25"/>
      <c r="C20" s="26"/>
      <c r="D20" s="24"/>
      <c r="E20" s="24"/>
      <c r="F20" s="27"/>
      <c r="G20" s="29"/>
      <c r="H20" s="28"/>
      <c r="I20" s="28"/>
      <c r="J20" s="28">
        <f t="shared" si="0"/>
      </c>
      <c r="K20" s="35"/>
    </row>
    <row r="21" spans="1:11" ht="15.75" customHeight="1">
      <c r="A21" s="24"/>
      <c r="B21" s="25"/>
      <c r="C21" s="26"/>
      <c r="D21" s="24"/>
      <c r="E21" s="24"/>
      <c r="F21" s="27"/>
      <c r="G21" s="29"/>
      <c r="H21" s="28"/>
      <c r="I21" s="28"/>
      <c r="J21" s="28">
        <f t="shared" si="0"/>
      </c>
      <c r="K21" s="35"/>
    </row>
    <row r="22" spans="1:11" ht="15.75" customHeight="1">
      <c r="A22" s="24"/>
      <c r="B22" s="25"/>
      <c r="C22" s="26"/>
      <c r="D22" s="24"/>
      <c r="E22" s="24"/>
      <c r="F22" s="27"/>
      <c r="G22" s="29"/>
      <c r="H22" s="28"/>
      <c r="I22" s="28"/>
      <c r="J22" s="28">
        <f t="shared" si="0"/>
      </c>
      <c r="K22" s="35"/>
    </row>
    <row r="23" spans="1:11" ht="15.75" customHeight="1">
      <c r="A23" s="24"/>
      <c r="B23" s="25"/>
      <c r="C23" s="26"/>
      <c r="D23" s="24"/>
      <c r="E23" s="24"/>
      <c r="F23" s="27"/>
      <c r="G23" s="29"/>
      <c r="H23" s="28"/>
      <c r="I23" s="28"/>
      <c r="J23" s="28">
        <f t="shared" si="0"/>
      </c>
      <c r="K23" s="35"/>
    </row>
    <row r="24" spans="1:11" ht="15.75" customHeight="1">
      <c r="A24" s="24"/>
      <c r="B24" s="25"/>
      <c r="C24" s="26"/>
      <c r="D24" s="24"/>
      <c r="E24" s="24"/>
      <c r="F24" s="27"/>
      <c r="G24" s="29"/>
      <c r="H24" s="28"/>
      <c r="I24" s="28"/>
      <c r="J24" s="28">
        <f t="shared" si="0"/>
      </c>
      <c r="K24" s="35"/>
    </row>
    <row r="25" spans="1:11" ht="15.75" customHeight="1">
      <c r="A25" s="30" t="s">
        <v>335</v>
      </c>
      <c r="B25" s="45"/>
      <c r="C25" s="24"/>
      <c r="D25" s="26"/>
      <c r="E25" s="26"/>
      <c r="F25" s="27">
        <f>SUM(F6:F24)</f>
        <v>0</v>
      </c>
      <c r="G25" s="29">
        <f>SUM(G6:G24)</f>
        <v>0</v>
      </c>
      <c r="H25" s="28">
        <f>SUM(H6:H24)</f>
        <v>0</v>
      </c>
      <c r="I25" s="28">
        <f>SUM(I6:I24)</f>
        <v>0</v>
      </c>
      <c r="J25" s="28">
        <f t="shared" si="0"/>
      </c>
      <c r="K25" s="35"/>
    </row>
    <row r="26" spans="1:11" ht="15.75" customHeight="1">
      <c r="A26" s="30" t="s">
        <v>433</v>
      </c>
      <c r="B26" s="31"/>
      <c r="C26" s="24"/>
      <c r="D26" s="26"/>
      <c r="E26" s="26"/>
      <c r="F26" s="27"/>
      <c r="G26" s="29"/>
      <c r="H26" s="28">
        <f>G26</f>
        <v>0</v>
      </c>
      <c r="I26" s="28">
        <v>0</v>
      </c>
      <c r="J26" s="28">
        <f t="shared" si="0"/>
      </c>
      <c r="K26" s="35"/>
    </row>
    <row r="27" spans="1:11" ht="15.75" customHeight="1">
      <c r="A27" s="30" t="s">
        <v>426</v>
      </c>
      <c r="B27" s="45"/>
      <c r="C27" s="24"/>
      <c r="D27" s="26"/>
      <c r="E27" s="26"/>
      <c r="F27" s="27">
        <f>F25-F26</f>
        <v>0</v>
      </c>
      <c r="G27" s="29">
        <f>G25-G26</f>
        <v>0</v>
      </c>
      <c r="H27" s="28">
        <f>H25-H26</f>
        <v>0</v>
      </c>
      <c r="I27" s="28">
        <f>I25-I26</f>
        <v>0</v>
      </c>
      <c r="J27" s="28">
        <f t="shared" si="0"/>
      </c>
      <c r="K27" s="35"/>
    </row>
    <row r="28" spans="1:8" ht="15.75" customHeight="1">
      <c r="A28" s="32" t="str">
        <f>'填表说明'!B12</f>
        <v>资产占有单位填表人：</v>
      </c>
      <c r="C28" s="166"/>
      <c r="H28" s="79" t="str">
        <f>'填表说明'!B8</f>
        <v>评估人员：</v>
      </c>
    </row>
    <row r="29" ht="15.75" customHeight="1">
      <c r="A29" s="32" t="str">
        <f>'填表说明'!B16</f>
        <v>填表日期：2017年01月10日</v>
      </c>
    </row>
  </sheetData>
  <sheetProtection/>
  <mergeCells count="5">
    <mergeCell ref="A2:K2"/>
    <mergeCell ref="A3:K3"/>
    <mergeCell ref="A25:B25"/>
    <mergeCell ref="A26:B26"/>
    <mergeCell ref="A27:B27"/>
  </mergeCells>
  <hyperlinks>
    <hyperlink ref="A1" location="索引目录!D33" display="返回索引页"/>
    <hyperlink ref="B1" location="长期投资汇总!B9" display="返回"/>
  </hyperlinks>
  <printOptions horizontalCentered="1"/>
  <pageMargins left="0.35" right="0.35" top="0.79" bottom="0.79" header="1.05" footer="0.51"/>
  <pageSetup fitToHeight="0" fitToWidth="1" horizontalDpi="300" verticalDpi="300" orientation="landscape" paperSize="9" scale="96"/>
  <headerFooter alignWithMargins="0">
    <oddHeader>&amp;R&amp;"宋体,常规"&amp;10表&amp;"Times New Roman,常规"4-4
&amp;"宋体,常规"共&amp;"Times New Roman,常规"&amp;N&amp;"宋体,常规"页第&amp;"Times New Roman,常规"&amp;P&amp;"宋体,常规"页</oddHeader>
  </headerFooter>
</worksheet>
</file>

<file path=xl/worksheets/sheet41.xml><?xml version="1.0" encoding="utf-8"?>
<worksheet xmlns="http://schemas.openxmlformats.org/spreadsheetml/2006/main" xmlns:r="http://schemas.openxmlformats.org/officeDocument/2006/relationships">
  <sheetPr>
    <pageSetUpPr fitToPage="1"/>
  </sheetPr>
  <dimension ref="A1:AF29"/>
  <sheetViews>
    <sheetView workbookViewId="0" topLeftCell="A1">
      <selection activeCell="A28" sqref="A28"/>
    </sheetView>
  </sheetViews>
  <sheetFormatPr defaultColWidth="8.75390625" defaultRowHeight="15.75" customHeight="1" outlineLevelCol="1"/>
  <cols>
    <col min="1" max="1" width="5.00390625" style="13" customWidth="1"/>
    <col min="2" max="2" width="7.25390625" style="13" customWidth="1"/>
    <col min="3" max="3" width="9.00390625" style="13" bestFit="1" customWidth="1"/>
    <col min="4" max="4" width="9.00390625" style="13" hidden="1" customWidth="1" outlineLevel="1"/>
    <col min="5" max="5" width="11.375" style="13" hidden="1" customWidth="1" outlineLevel="1"/>
    <col min="6" max="6" width="6.875" style="13" customWidth="1" collapsed="1"/>
    <col min="7" max="7" width="5.75390625" style="13" customWidth="1" outlineLevel="1"/>
    <col min="8" max="8" width="5.50390625" style="13" customWidth="1" outlineLevel="1"/>
    <col min="9" max="12" width="5.00390625" style="13" customWidth="1" outlineLevel="1"/>
    <col min="13" max="13" width="5.25390625" style="13" customWidth="1" outlineLevel="1"/>
    <col min="14" max="14" width="5.00390625" style="13" customWidth="1" outlineLevel="1"/>
    <col min="15" max="15" width="5.375" style="13" customWidth="1"/>
    <col min="16" max="16" width="4.50390625" style="13" customWidth="1"/>
    <col min="17" max="18" width="7.75390625" style="13" customWidth="1"/>
    <col min="19" max="20" width="11.00390625" style="13" hidden="1" customWidth="1" outlineLevel="1"/>
    <col min="21" max="21" width="11.00390625" style="13" customWidth="1" collapsed="1"/>
    <col min="22" max="25" width="11.00390625" style="13" customWidth="1"/>
    <col min="26" max="26" width="6.375" style="13" bestFit="1" customWidth="1"/>
    <col min="27" max="27" width="11.00390625" style="13" customWidth="1"/>
    <col min="28" max="29" width="7.75390625" style="13" customWidth="1"/>
    <col min="30" max="30" width="7.50390625" style="13" customWidth="1"/>
    <col min="31" max="31" width="15.25390625" style="13" hidden="1" customWidth="1" outlineLevel="1"/>
    <col min="32" max="32" width="13.125" style="13" hidden="1" customWidth="1" outlineLevel="1"/>
    <col min="33" max="33" width="9.00390625" style="13" bestFit="1" customWidth="1" collapsed="1"/>
    <col min="34" max="64" width="9.00390625" style="13" bestFit="1" customWidth="1"/>
    <col min="65" max="16384" width="8.75390625" style="13" customWidth="1"/>
  </cols>
  <sheetData>
    <row r="1" spans="1:31" ht="14.25">
      <c r="A1" s="14" t="s">
        <v>98</v>
      </c>
      <c r="B1" s="15" t="s">
        <v>223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s="11" customFormat="1" ht="30" customHeight="1">
      <c r="A2" s="17" t="s">
        <v>434</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58"/>
      <c r="AE2" s="158"/>
    </row>
    <row r="3" spans="1:31" ht="13.5" customHeight="1">
      <c r="A3" s="19" t="str">
        <f>'填表说明'!B9</f>
        <v>评估基准日：2016年12月31日</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79"/>
    </row>
    <row r="4" spans="1:30" ht="15.75" customHeight="1">
      <c r="A4" s="20" t="str">
        <f>'填表说明'!B11</f>
        <v>资产占有单位名称：黑龙江斯达特兽药有限公司</v>
      </c>
      <c r="AD4" s="34" t="s">
        <v>100</v>
      </c>
    </row>
    <row r="5" spans="1:32" s="12" customFormat="1" ht="15.75" customHeight="1">
      <c r="A5" s="21" t="s">
        <v>173</v>
      </c>
      <c r="B5" s="21" t="s">
        <v>435</v>
      </c>
      <c r="C5" s="21" t="s">
        <v>436</v>
      </c>
      <c r="D5" s="152" t="s">
        <v>437</v>
      </c>
      <c r="E5" s="153" t="s">
        <v>438</v>
      </c>
      <c r="F5" s="21" t="s">
        <v>439</v>
      </c>
      <c r="G5" s="152" t="s">
        <v>440</v>
      </c>
      <c r="H5" s="152" t="s">
        <v>441</v>
      </c>
      <c r="I5" s="81" t="s">
        <v>442</v>
      </c>
      <c r="J5" s="152" t="s">
        <v>443</v>
      </c>
      <c r="K5" s="152" t="s">
        <v>444</v>
      </c>
      <c r="L5" s="152" t="s">
        <v>445</v>
      </c>
      <c r="M5" s="152" t="s">
        <v>446</v>
      </c>
      <c r="N5" s="152" t="s">
        <v>447</v>
      </c>
      <c r="O5" s="72" t="s">
        <v>448</v>
      </c>
      <c r="P5" s="156" t="s">
        <v>374</v>
      </c>
      <c r="Q5" s="156" t="s">
        <v>449</v>
      </c>
      <c r="R5" s="72" t="s">
        <v>450</v>
      </c>
      <c r="S5" s="21" t="s">
        <v>205</v>
      </c>
      <c r="T5" s="43"/>
      <c r="U5" s="78" t="s">
        <v>206</v>
      </c>
      <c r="V5" s="31"/>
      <c r="W5" s="21" t="s">
        <v>207</v>
      </c>
      <c r="X5" s="24"/>
      <c r="Y5" s="21" t="s">
        <v>208</v>
      </c>
      <c r="Z5" s="24"/>
      <c r="AA5" s="24"/>
      <c r="AB5" s="72" t="s">
        <v>228</v>
      </c>
      <c r="AC5" s="90" t="s">
        <v>451</v>
      </c>
      <c r="AD5" s="72" t="s">
        <v>176</v>
      </c>
      <c r="AE5" s="152" t="s">
        <v>452</v>
      </c>
      <c r="AF5" s="21" t="s">
        <v>453</v>
      </c>
    </row>
    <row r="6" spans="1:32" s="12" customFormat="1" ht="24.75" customHeight="1">
      <c r="A6" s="24"/>
      <c r="B6" s="24"/>
      <c r="C6" s="24"/>
      <c r="D6" s="84"/>
      <c r="E6" s="154"/>
      <c r="F6" s="24"/>
      <c r="G6" s="84"/>
      <c r="H6" s="84"/>
      <c r="I6" s="82"/>
      <c r="J6" s="84"/>
      <c r="K6" s="84"/>
      <c r="L6" s="84"/>
      <c r="M6" s="84"/>
      <c r="N6" s="84"/>
      <c r="O6" s="24"/>
      <c r="P6" s="157"/>
      <c r="Q6" s="157"/>
      <c r="R6" s="24"/>
      <c r="S6" s="21" t="s">
        <v>454</v>
      </c>
      <c r="T6" s="22" t="s">
        <v>455</v>
      </c>
      <c r="U6" s="45" t="s">
        <v>454</v>
      </c>
      <c r="V6" s="21" t="s">
        <v>455</v>
      </c>
      <c r="W6" s="21" t="s">
        <v>454</v>
      </c>
      <c r="X6" s="21" t="s">
        <v>455</v>
      </c>
      <c r="Y6" s="21" t="s">
        <v>454</v>
      </c>
      <c r="Z6" s="21" t="s">
        <v>392</v>
      </c>
      <c r="AA6" s="21" t="s">
        <v>455</v>
      </c>
      <c r="AB6" s="24"/>
      <c r="AC6" s="91"/>
      <c r="AD6" s="24"/>
      <c r="AE6" s="84"/>
      <c r="AF6" s="24"/>
    </row>
    <row r="7" spans="1:32" ht="15.75" customHeight="1">
      <c r="A7" s="24"/>
      <c r="B7" s="25"/>
      <c r="C7" s="25"/>
      <c r="D7" s="83"/>
      <c r="E7" s="83"/>
      <c r="F7" s="24"/>
      <c r="G7" s="84"/>
      <c r="H7" s="84"/>
      <c r="I7" s="84"/>
      <c r="J7" s="84"/>
      <c r="K7" s="84"/>
      <c r="L7" s="84"/>
      <c r="M7" s="83"/>
      <c r="N7" s="84"/>
      <c r="O7" s="26"/>
      <c r="P7" s="26"/>
      <c r="Q7" s="47"/>
      <c r="R7" s="28">
        <f aca="true" t="shared" si="0" ref="R7:R25">IF(Q7=0,"",U7/Q7)</f>
      </c>
      <c r="S7" s="28"/>
      <c r="T7" s="27"/>
      <c r="U7" s="29"/>
      <c r="V7" s="28"/>
      <c r="W7" s="28"/>
      <c r="X7" s="28"/>
      <c r="Y7" s="28">
        <f aca="true" t="shared" si="1" ref="Y7:Y23">ROUND(Q7*AC7,-1)</f>
        <v>0</v>
      </c>
      <c r="Z7" s="75"/>
      <c r="AA7" s="28">
        <f>ROUND(Y7*Z7/100,0)</f>
        <v>0</v>
      </c>
      <c r="AB7" s="28">
        <f aca="true" t="shared" si="2" ref="AB7:AB27">IF(X7=0,"",(AA7-X7)/X7*100)</f>
      </c>
      <c r="AC7" s="28"/>
      <c r="AD7" s="25"/>
      <c r="AE7" s="83"/>
      <c r="AF7" s="35"/>
    </row>
    <row r="8" spans="1:32" ht="15.75" customHeight="1">
      <c r="A8" s="24"/>
      <c r="B8" s="25"/>
      <c r="C8" s="25"/>
      <c r="D8" s="83"/>
      <c r="E8" s="83"/>
      <c r="F8" s="24"/>
      <c r="G8" s="84"/>
      <c r="H8" s="84"/>
      <c r="I8" s="84"/>
      <c r="J8" s="84"/>
      <c r="K8" s="84"/>
      <c r="L8" s="84"/>
      <c r="M8" s="83"/>
      <c r="N8" s="84"/>
      <c r="O8" s="26"/>
      <c r="P8" s="26"/>
      <c r="Q8" s="47"/>
      <c r="R8" s="28">
        <f t="shared" si="0"/>
      </c>
      <c r="S8" s="28"/>
      <c r="T8" s="27"/>
      <c r="U8" s="29"/>
      <c r="V8" s="28"/>
      <c r="W8" s="28"/>
      <c r="X8" s="28"/>
      <c r="Y8" s="28">
        <f t="shared" si="1"/>
        <v>0</v>
      </c>
      <c r="Z8" s="75"/>
      <c r="AA8" s="28">
        <f aca="true" t="shared" si="3" ref="AA8:AA23">ROUND(Y8*Z8/100,0)</f>
        <v>0</v>
      </c>
      <c r="AB8" s="28">
        <f t="shared" si="2"/>
      </c>
      <c r="AC8" s="28"/>
      <c r="AD8" s="25"/>
      <c r="AE8" s="83"/>
      <c r="AF8" s="35"/>
    </row>
    <row r="9" spans="1:32" ht="15.75" customHeight="1">
      <c r="A9" s="24"/>
      <c r="B9" s="25"/>
      <c r="C9" s="25"/>
      <c r="D9" s="83"/>
      <c r="E9" s="83"/>
      <c r="F9" s="24"/>
      <c r="G9" s="84"/>
      <c r="H9" s="84"/>
      <c r="I9" s="84"/>
      <c r="J9" s="84"/>
      <c r="K9" s="84"/>
      <c r="L9" s="84"/>
      <c r="M9" s="83"/>
      <c r="N9" s="84"/>
      <c r="O9" s="26"/>
      <c r="P9" s="26"/>
      <c r="Q9" s="47"/>
      <c r="R9" s="28">
        <f t="shared" si="0"/>
      </c>
      <c r="S9" s="28"/>
      <c r="T9" s="27"/>
      <c r="U9" s="29"/>
      <c r="V9" s="28"/>
      <c r="W9" s="28"/>
      <c r="X9" s="28"/>
      <c r="Y9" s="28">
        <f t="shared" si="1"/>
        <v>0</v>
      </c>
      <c r="Z9" s="75"/>
      <c r="AA9" s="28">
        <f t="shared" si="3"/>
        <v>0</v>
      </c>
      <c r="AB9" s="28">
        <f t="shared" si="2"/>
      </c>
      <c r="AC9" s="28"/>
      <c r="AD9" s="25"/>
      <c r="AE9" s="83"/>
      <c r="AF9" s="35"/>
    </row>
    <row r="10" spans="1:32" ht="15.75" customHeight="1">
      <c r="A10" s="24"/>
      <c r="B10" s="25"/>
      <c r="C10" s="25"/>
      <c r="D10" s="83"/>
      <c r="E10" s="83"/>
      <c r="F10" s="24"/>
      <c r="G10" s="84"/>
      <c r="H10" s="84"/>
      <c r="I10" s="84"/>
      <c r="J10" s="84"/>
      <c r="K10" s="84"/>
      <c r="L10" s="84"/>
      <c r="M10" s="83"/>
      <c r="N10" s="84"/>
      <c r="O10" s="26"/>
      <c r="P10" s="26"/>
      <c r="Q10" s="47"/>
      <c r="R10" s="28">
        <f t="shared" si="0"/>
      </c>
      <c r="S10" s="28"/>
      <c r="T10" s="27"/>
      <c r="U10" s="29"/>
      <c r="V10" s="28"/>
      <c r="W10" s="28"/>
      <c r="X10" s="28"/>
      <c r="Y10" s="28">
        <f t="shared" si="1"/>
        <v>0</v>
      </c>
      <c r="Z10" s="75"/>
      <c r="AA10" s="28">
        <f t="shared" si="3"/>
        <v>0</v>
      </c>
      <c r="AB10" s="28">
        <f t="shared" si="2"/>
      </c>
      <c r="AC10" s="28"/>
      <c r="AD10" s="25"/>
      <c r="AE10" s="83"/>
      <c r="AF10" s="35"/>
    </row>
    <row r="11" spans="1:32" ht="15.75" customHeight="1">
      <c r="A11" s="24"/>
      <c r="B11" s="25"/>
      <c r="C11" s="25"/>
      <c r="D11" s="83"/>
      <c r="E11" s="83"/>
      <c r="F11" s="24"/>
      <c r="G11" s="84"/>
      <c r="H11" s="84"/>
      <c r="I11" s="84"/>
      <c r="J11" s="84"/>
      <c r="K11" s="84"/>
      <c r="L11" s="84"/>
      <c r="M11" s="83"/>
      <c r="N11" s="84"/>
      <c r="O11" s="26"/>
      <c r="P11" s="26"/>
      <c r="Q11" s="47"/>
      <c r="R11" s="28">
        <f t="shared" si="0"/>
      </c>
      <c r="S11" s="28"/>
      <c r="T11" s="27"/>
      <c r="U11" s="29"/>
      <c r="V11" s="28"/>
      <c r="W11" s="28"/>
      <c r="X11" s="28"/>
      <c r="Y11" s="28">
        <f t="shared" si="1"/>
        <v>0</v>
      </c>
      <c r="Z11" s="75"/>
      <c r="AA11" s="28">
        <f t="shared" si="3"/>
        <v>0</v>
      </c>
      <c r="AB11" s="28">
        <f t="shared" si="2"/>
      </c>
      <c r="AC11" s="28"/>
      <c r="AD11" s="25"/>
      <c r="AE11" s="83"/>
      <c r="AF11" s="35"/>
    </row>
    <row r="12" spans="1:32" ht="15.75" customHeight="1">
      <c r="A12" s="24"/>
      <c r="B12" s="25"/>
      <c r="C12" s="25"/>
      <c r="D12" s="83"/>
      <c r="E12" s="83"/>
      <c r="F12" s="24"/>
      <c r="G12" s="84"/>
      <c r="H12" s="84"/>
      <c r="I12" s="84"/>
      <c r="J12" s="84"/>
      <c r="K12" s="84"/>
      <c r="L12" s="84"/>
      <c r="M12" s="83"/>
      <c r="N12" s="84"/>
      <c r="O12" s="26"/>
      <c r="P12" s="26"/>
      <c r="Q12" s="47"/>
      <c r="R12" s="28">
        <f t="shared" si="0"/>
      </c>
      <c r="S12" s="28"/>
      <c r="T12" s="27"/>
      <c r="U12" s="29"/>
      <c r="V12" s="28"/>
      <c r="W12" s="28"/>
      <c r="X12" s="28"/>
      <c r="Y12" s="28">
        <f t="shared" si="1"/>
        <v>0</v>
      </c>
      <c r="Z12" s="75"/>
      <c r="AA12" s="28">
        <f t="shared" si="3"/>
        <v>0</v>
      </c>
      <c r="AB12" s="28">
        <f t="shared" si="2"/>
      </c>
      <c r="AC12" s="28"/>
      <c r="AD12" s="25"/>
      <c r="AE12" s="83"/>
      <c r="AF12" s="35"/>
    </row>
    <row r="13" spans="1:32" ht="15.75" customHeight="1">
      <c r="A13" s="24"/>
      <c r="B13" s="25"/>
      <c r="C13" s="25"/>
      <c r="D13" s="83"/>
      <c r="E13" s="83"/>
      <c r="F13" s="24"/>
      <c r="G13" s="84"/>
      <c r="H13" s="84"/>
      <c r="I13" s="84"/>
      <c r="J13" s="84"/>
      <c r="K13" s="84"/>
      <c r="L13" s="84"/>
      <c r="M13" s="83"/>
      <c r="N13" s="84"/>
      <c r="O13" s="26"/>
      <c r="P13" s="26"/>
      <c r="Q13" s="47"/>
      <c r="R13" s="28">
        <f t="shared" si="0"/>
      </c>
      <c r="S13" s="28"/>
      <c r="T13" s="27"/>
      <c r="U13" s="29"/>
      <c r="V13" s="28"/>
      <c r="W13" s="28"/>
      <c r="X13" s="28"/>
      <c r="Y13" s="28">
        <f t="shared" si="1"/>
        <v>0</v>
      </c>
      <c r="Z13" s="75"/>
      <c r="AA13" s="28">
        <f t="shared" si="3"/>
        <v>0</v>
      </c>
      <c r="AB13" s="28">
        <f t="shared" si="2"/>
      </c>
      <c r="AC13" s="28"/>
      <c r="AD13" s="25"/>
      <c r="AE13" s="83"/>
      <c r="AF13" s="35"/>
    </row>
    <row r="14" spans="1:32" ht="15.75" customHeight="1">
      <c r="A14" s="24"/>
      <c r="B14" s="25"/>
      <c r="C14" s="25"/>
      <c r="D14" s="83"/>
      <c r="E14" s="83"/>
      <c r="F14" s="24"/>
      <c r="G14" s="84"/>
      <c r="H14" s="84"/>
      <c r="I14" s="84"/>
      <c r="J14" s="84"/>
      <c r="K14" s="84"/>
      <c r="L14" s="84"/>
      <c r="M14" s="83"/>
      <c r="N14" s="84"/>
      <c r="O14" s="26"/>
      <c r="P14" s="26"/>
      <c r="Q14" s="47"/>
      <c r="R14" s="28">
        <f t="shared" si="0"/>
      </c>
      <c r="S14" s="28"/>
      <c r="T14" s="27"/>
      <c r="U14" s="29"/>
      <c r="V14" s="28"/>
      <c r="W14" s="28"/>
      <c r="X14" s="28"/>
      <c r="Y14" s="28">
        <f t="shared" si="1"/>
        <v>0</v>
      </c>
      <c r="Z14" s="75"/>
      <c r="AA14" s="28">
        <f t="shared" si="3"/>
        <v>0</v>
      </c>
      <c r="AB14" s="28">
        <f t="shared" si="2"/>
      </c>
      <c r="AC14" s="28"/>
      <c r="AD14" s="25"/>
      <c r="AE14" s="83"/>
      <c r="AF14" s="35"/>
    </row>
    <row r="15" spans="1:32" ht="15.75" customHeight="1">
      <c r="A15" s="24"/>
      <c r="B15" s="25"/>
      <c r="C15" s="25"/>
      <c r="D15" s="83"/>
      <c r="E15" s="83"/>
      <c r="F15" s="24"/>
      <c r="G15" s="84"/>
      <c r="H15" s="84"/>
      <c r="I15" s="84"/>
      <c r="J15" s="84"/>
      <c r="K15" s="84"/>
      <c r="L15" s="84"/>
      <c r="M15" s="83"/>
      <c r="N15" s="84"/>
      <c r="O15" s="26"/>
      <c r="P15" s="26"/>
      <c r="Q15" s="47"/>
      <c r="R15" s="28">
        <f t="shared" si="0"/>
      </c>
      <c r="S15" s="28"/>
      <c r="T15" s="27"/>
      <c r="U15" s="29"/>
      <c r="V15" s="28"/>
      <c r="W15" s="28"/>
      <c r="X15" s="28"/>
      <c r="Y15" s="28">
        <f t="shared" si="1"/>
        <v>0</v>
      </c>
      <c r="Z15" s="75"/>
      <c r="AA15" s="28">
        <f t="shared" si="3"/>
        <v>0</v>
      </c>
      <c r="AB15" s="28">
        <f t="shared" si="2"/>
      </c>
      <c r="AC15" s="28"/>
      <c r="AD15" s="25"/>
      <c r="AE15" s="83"/>
      <c r="AF15" s="35"/>
    </row>
    <row r="16" spans="1:32" ht="15.75" customHeight="1">
      <c r="A16" s="24"/>
      <c r="B16" s="25"/>
      <c r="C16" s="25"/>
      <c r="D16" s="83"/>
      <c r="E16" s="83"/>
      <c r="F16" s="24"/>
      <c r="G16" s="84"/>
      <c r="H16" s="84"/>
      <c r="I16" s="84"/>
      <c r="J16" s="84"/>
      <c r="K16" s="84"/>
      <c r="L16" s="84"/>
      <c r="M16" s="83"/>
      <c r="N16" s="84"/>
      <c r="O16" s="26"/>
      <c r="P16" s="26"/>
      <c r="Q16" s="47"/>
      <c r="R16" s="28">
        <f t="shared" si="0"/>
      </c>
      <c r="S16" s="28"/>
      <c r="T16" s="27"/>
      <c r="U16" s="29"/>
      <c r="V16" s="28"/>
      <c r="W16" s="28"/>
      <c r="X16" s="28"/>
      <c r="Y16" s="28">
        <f t="shared" si="1"/>
        <v>0</v>
      </c>
      <c r="Z16" s="75"/>
      <c r="AA16" s="28">
        <f t="shared" si="3"/>
        <v>0</v>
      </c>
      <c r="AB16" s="28">
        <f t="shared" si="2"/>
      </c>
      <c r="AC16" s="28"/>
      <c r="AD16" s="25"/>
      <c r="AE16" s="83"/>
      <c r="AF16" s="35"/>
    </row>
    <row r="17" spans="1:32" ht="15.75" customHeight="1">
      <c r="A17" s="24"/>
      <c r="B17" s="25"/>
      <c r="C17" s="25"/>
      <c r="D17" s="83"/>
      <c r="E17" s="83"/>
      <c r="F17" s="24"/>
      <c r="G17" s="84"/>
      <c r="H17" s="84"/>
      <c r="I17" s="84"/>
      <c r="J17" s="84"/>
      <c r="K17" s="84"/>
      <c r="L17" s="84"/>
      <c r="M17" s="83"/>
      <c r="N17" s="84"/>
      <c r="O17" s="26"/>
      <c r="P17" s="26"/>
      <c r="Q17" s="47"/>
      <c r="R17" s="28">
        <f t="shared" si="0"/>
      </c>
      <c r="S17" s="28"/>
      <c r="T17" s="27"/>
      <c r="U17" s="29"/>
      <c r="V17" s="28"/>
      <c r="W17" s="28"/>
      <c r="X17" s="28"/>
      <c r="Y17" s="28">
        <f t="shared" si="1"/>
        <v>0</v>
      </c>
      <c r="Z17" s="75"/>
      <c r="AA17" s="28">
        <f t="shared" si="3"/>
        <v>0</v>
      </c>
      <c r="AB17" s="28">
        <f t="shared" si="2"/>
      </c>
      <c r="AC17" s="28"/>
      <c r="AD17" s="25"/>
      <c r="AE17" s="83"/>
      <c r="AF17" s="35"/>
    </row>
    <row r="18" spans="1:32" ht="15.75" customHeight="1">
      <c r="A18" s="24"/>
      <c r="B18" s="25"/>
      <c r="C18" s="25"/>
      <c r="D18" s="83"/>
      <c r="E18" s="83"/>
      <c r="F18" s="24"/>
      <c r="G18" s="84"/>
      <c r="H18" s="84"/>
      <c r="I18" s="84"/>
      <c r="J18" s="84"/>
      <c r="K18" s="84"/>
      <c r="L18" s="84"/>
      <c r="M18" s="83"/>
      <c r="N18" s="84"/>
      <c r="O18" s="26"/>
      <c r="P18" s="26"/>
      <c r="Q18" s="47"/>
      <c r="R18" s="28">
        <f t="shared" si="0"/>
      </c>
      <c r="S18" s="28"/>
      <c r="T18" s="27"/>
      <c r="U18" s="29"/>
      <c r="V18" s="28"/>
      <c r="W18" s="28"/>
      <c r="X18" s="28"/>
      <c r="Y18" s="28">
        <f t="shared" si="1"/>
        <v>0</v>
      </c>
      <c r="Z18" s="75"/>
      <c r="AA18" s="28">
        <f t="shared" si="3"/>
        <v>0</v>
      </c>
      <c r="AB18" s="28">
        <f t="shared" si="2"/>
      </c>
      <c r="AC18" s="28"/>
      <c r="AD18" s="25"/>
      <c r="AE18" s="83"/>
      <c r="AF18" s="35"/>
    </row>
    <row r="19" spans="1:32" ht="15.75" customHeight="1">
      <c r="A19" s="24"/>
      <c r="B19" s="25"/>
      <c r="C19" s="25"/>
      <c r="D19" s="83"/>
      <c r="E19" s="83"/>
      <c r="F19" s="24"/>
      <c r="G19" s="84"/>
      <c r="H19" s="84"/>
      <c r="I19" s="84"/>
      <c r="J19" s="84"/>
      <c r="K19" s="84"/>
      <c r="L19" s="84"/>
      <c r="M19" s="83"/>
      <c r="N19" s="84"/>
      <c r="O19" s="26"/>
      <c r="P19" s="26"/>
      <c r="Q19" s="47"/>
      <c r="R19" s="28">
        <f t="shared" si="0"/>
      </c>
      <c r="S19" s="28"/>
      <c r="T19" s="27"/>
      <c r="U19" s="29"/>
      <c r="V19" s="28"/>
      <c r="W19" s="28"/>
      <c r="X19" s="28"/>
      <c r="Y19" s="28">
        <f t="shared" si="1"/>
        <v>0</v>
      </c>
      <c r="Z19" s="75"/>
      <c r="AA19" s="28">
        <f t="shared" si="3"/>
        <v>0</v>
      </c>
      <c r="AB19" s="28">
        <f t="shared" si="2"/>
      </c>
      <c r="AC19" s="28"/>
      <c r="AD19" s="25"/>
      <c r="AE19" s="83"/>
      <c r="AF19" s="35"/>
    </row>
    <row r="20" spans="1:32" ht="15.75" customHeight="1">
      <c r="A20" s="24"/>
      <c r="B20" s="25"/>
      <c r="C20" s="25"/>
      <c r="D20" s="83"/>
      <c r="E20" s="83"/>
      <c r="F20" s="24"/>
      <c r="G20" s="84"/>
      <c r="H20" s="84"/>
      <c r="I20" s="84"/>
      <c r="J20" s="84"/>
      <c r="K20" s="84"/>
      <c r="L20" s="84"/>
      <c r="M20" s="83"/>
      <c r="N20" s="84"/>
      <c r="O20" s="26"/>
      <c r="P20" s="26"/>
      <c r="Q20" s="47"/>
      <c r="R20" s="28">
        <f t="shared" si="0"/>
      </c>
      <c r="S20" s="28"/>
      <c r="T20" s="27"/>
      <c r="U20" s="29"/>
      <c r="V20" s="28"/>
      <c r="W20" s="28"/>
      <c r="X20" s="28"/>
      <c r="Y20" s="28">
        <f t="shared" si="1"/>
        <v>0</v>
      </c>
      <c r="Z20" s="75"/>
      <c r="AA20" s="28">
        <f t="shared" si="3"/>
        <v>0</v>
      </c>
      <c r="AB20" s="28">
        <f t="shared" si="2"/>
      </c>
      <c r="AC20" s="28"/>
      <c r="AD20" s="25"/>
      <c r="AE20" s="83"/>
      <c r="AF20" s="35"/>
    </row>
    <row r="21" spans="1:32" ht="15.75" customHeight="1">
      <c r="A21" s="24"/>
      <c r="B21" s="25"/>
      <c r="C21" s="25"/>
      <c r="D21" s="83"/>
      <c r="E21" s="83"/>
      <c r="F21" s="24"/>
      <c r="G21" s="84"/>
      <c r="H21" s="84"/>
      <c r="I21" s="84"/>
      <c r="J21" s="84"/>
      <c r="K21" s="84"/>
      <c r="L21" s="84"/>
      <c r="M21" s="83"/>
      <c r="N21" s="84"/>
      <c r="O21" s="26"/>
      <c r="P21" s="26"/>
      <c r="Q21" s="47"/>
      <c r="R21" s="28">
        <f t="shared" si="0"/>
      </c>
      <c r="S21" s="28"/>
      <c r="T21" s="27"/>
      <c r="U21" s="29"/>
      <c r="V21" s="28"/>
      <c r="W21" s="28"/>
      <c r="X21" s="28"/>
      <c r="Y21" s="28">
        <f t="shared" si="1"/>
        <v>0</v>
      </c>
      <c r="Z21" s="75"/>
      <c r="AA21" s="28">
        <f t="shared" si="3"/>
        <v>0</v>
      </c>
      <c r="AB21" s="28">
        <f t="shared" si="2"/>
      </c>
      <c r="AC21" s="28"/>
      <c r="AD21" s="25"/>
      <c r="AE21" s="83"/>
      <c r="AF21" s="35"/>
    </row>
    <row r="22" spans="1:32" ht="15.75" customHeight="1">
      <c r="A22" s="24"/>
      <c r="B22" s="25"/>
      <c r="C22" s="25"/>
      <c r="D22" s="83"/>
      <c r="E22" s="83"/>
      <c r="F22" s="24"/>
      <c r="G22" s="84"/>
      <c r="H22" s="84"/>
      <c r="I22" s="84"/>
      <c r="J22" s="84"/>
      <c r="K22" s="84"/>
      <c r="L22" s="84"/>
      <c r="M22" s="83"/>
      <c r="N22" s="84"/>
      <c r="O22" s="26"/>
      <c r="P22" s="26"/>
      <c r="Q22" s="47"/>
      <c r="R22" s="28">
        <f t="shared" si="0"/>
      </c>
      <c r="S22" s="28"/>
      <c r="T22" s="27"/>
      <c r="U22" s="29"/>
      <c r="V22" s="28"/>
      <c r="W22" s="28"/>
      <c r="X22" s="28"/>
      <c r="Y22" s="28">
        <f t="shared" si="1"/>
        <v>0</v>
      </c>
      <c r="Z22" s="75"/>
      <c r="AA22" s="28">
        <f t="shared" si="3"/>
        <v>0</v>
      </c>
      <c r="AB22" s="28">
        <f t="shared" si="2"/>
      </c>
      <c r="AC22" s="28"/>
      <c r="AD22" s="25"/>
      <c r="AE22" s="83"/>
      <c r="AF22" s="35"/>
    </row>
    <row r="23" spans="1:32" ht="15.75" customHeight="1">
      <c r="A23" s="24"/>
      <c r="B23" s="25"/>
      <c r="C23" s="25"/>
      <c r="D23" s="83"/>
      <c r="E23" s="83"/>
      <c r="F23" s="24"/>
      <c r="G23" s="84"/>
      <c r="H23" s="84"/>
      <c r="I23" s="84"/>
      <c r="J23" s="84"/>
      <c r="K23" s="84"/>
      <c r="L23" s="84"/>
      <c r="M23" s="83"/>
      <c r="N23" s="84"/>
      <c r="O23" s="26"/>
      <c r="P23" s="26"/>
      <c r="Q23" s="47"/>
      <c r="R23" s="28">
        <f t="shared" si="0"/>
      </c>
      <c r="S23" s="28"/>
      <c r="T23" s="27"/>
      <c r="U23" s="29"/>
      <c r="V23" s="28"/>
      <c r="W23" s="28"/>
      <c r="X23" s="28"/>
      <c r="Y23" s="28">
        <f t="shared" si="1"/>
        <v>0</v>
      </c>
      <c r="Z23" s="75"/>
      <c r="AA23" s="28">
        <f t="shared" si="3"/>
        <v>0</v>
      </c>
      <c r="AB23" s="28">
        <f t="shared" si="2"/>
      </c>
      <c r="AC23" s="28"/>
      <c r="AD23" s="25"/>
      <c r="AE23" s="83"/>
      <c r="AF23" s="35"/>
    </row>
    <row r="24" spans="1:32" ht="15.75" customHeight="1">
      <c r="A24" s="24"/>
      <c r="B24" s="25"/>
      <c r="C24" s="25"/>
      <c r="D24" s="83"/>
      <c r="E24" s="83"/>
      <c r="F24" s="24"/>
      <c r="G24" s="84"/>
      <c r="H24" s="84"/>
      <c r="I24" s="84"/>
      <c r="J24" s="84"/>
      <c r="K24" s="84"/>
      <c r="L24" s="84"/>
      <c r="M24" s="83"/>
      <c r="N24" s="84"/>
      <c r="O24" s="26"/>
      <c r="P24" s="26"/>
      <c r="Q24" s="47"/>
      <c r="R24" s="28"/>
      <c r="S24" s="28"/>
      <c r="T24" s="27"/>
      <c r="U24" s="29"/>
      <c r="V24" s="28"/>
      <c r="W24" s="28"/>
      <c r="X24" s="28"/>
      <c r="Y24" s="28"/>
      <c r="Z24" s="75"/>
      <c r="AA24" s="28"/>
      <c r="AB24" s="28">
        <f t="shared" si="2"/>
      </c>
      <c r="AC24" s="28"/>
      <c r="AD24" s="25"/>
      <c r="AE24" s="83"/>
      <c r="AF24" s="35"/>
    </row>
    <row r="25" spans="1:32" ht="15.75" customHeight="1">
      <c r="A25" s="30" t="s">
        <v>335</v>
      </c>
      <c r="B25" s="164"/>
      <c r="C25" s="165"/>
      <c r="D25" s="83"/>
      <c r="E25" s="83"/>
      <c r="F25" s="24"/>
      <c r="G25" s="84"/>
      <c r="H25" s="84"/>
      <c r="I25" s="84"/>
      <c r="J25" s="84"/>
      <c r="K25" s="84"/>
      <c r="L25" s="84"/>
      <c r="M25" s="83"/>
      <c r="N25" s="84"/>
      <c r="O25" s="26"/>
      <c r="P25" s="26"/>
      <c r="Q25" s="47"/>
      <c r="R25" s="28">
        <f t="shared" si="0"/>
      </c>
      <c r="S25" s="28">
        <f>SUM(S7:S24)</f>
        <v>0</v>
      </c>
      <c r="T25" s="27">
        <f>SUM(T7:T24)</f>
        <v>0</v>
      </c>
      <c r="U25" s="29">
        <f>SUM(U7:U24)</f>
        <v>0</v>
      </c>
      <c r="V25" s="28">
        <f aca="true" t="shared" si="4" ref="V25:AA25">SUM(V7:V24)</f>
        <v>0</v>
      </c>
      <c r="W25" s="28">
        <f t="shared" si="4"/>
        <v>0</v>
      </c>
      <c r="X25" s="28">
        <f t="shared" si="4"/>
        <v>0</v>
      </c>
      <c r="Y25" s="28">
        <f t="shared" si="4"/>
        <v>0</v>
      </c>
      <c r="Z25" s="75"/>
      <c r="AA25" s="28">
        <f t="shared" si="4"/>
        <v>0</v>
      </c>
      <c r="AB25" s="28">
        <f t="shared" si="2"/>
      </c>
      <c r="AC25" s="28"/>
      <c r="AD25" s="25"/>
      <c r="AE25" s="83"/>
      <c r="AF25" s="35"/>
    </row>
    <row r="26" spans="1:32" ht="15.75" customHeight="1">
      <c r="A26" s="30" t="s">
        <v>456</v>
      </c>
      <c r="B26" s="78"/>
      <c r="C26" s="45"/>
      <c r="D26" s="83"/>
      <c r="E26" s="83"/>
      <c r="F26" s="24"/>
      <c r="G26" s="84"/>
      <c r="H26" s="84"/>
      <c r="I26" s="84"/>
      <c r="J26" s="84"/>
      <c r="K26" s="84"/>
      <c r="L26" s="84"/>
      <c r="M26" s="83"/>
      <c r="N26" s="84"/>
      <c r="O26" s="26"/>
      <c r="P26" s="26"/>
      <c r="Q26" s="47"/>
      <c r="R26" s="28"/>
      <c r="S26" s="28"/>
      <c r="T26" s="27"/>
      <c r="U26" s="29"/>
      <c r="V26" s="28"/>
      <c r="W26" s="28"/>
      <c r="X26" s="28">
        <f>V26</f>
        <v>0</v>
      </c>
      <c r="Y26" s="28"/>
      <c r="Z26" s="75"/>
      <c r="AA26" s="28">
        <v>0</v>
      </c>
      <c r="AB26" s="28">
        <f t="shared" si="2"/>
      </c>
      <c r="AC26" s="28"/>
      <c r="AD26" s="25"/>
      <c r="AE26" s="83"/>
      <c r="AF26" s="35"/>
    </row>
    <row r="27" spans="1:32" ht="15.75" customHeight="1">
      <c r="A27" s="30" t="s">
        <v>426</v>
      </c>
      <c r="B27" s="78"/>
      <c r="C27" s="45"/>
      <c r="D27" s="155"/>
      <c r="E27" s="155"/>
      <c r="F27" s="24"/>
      <c r="G27" s="84"/>
      <c r="H27" s="84"/>
      <c r="I27" s="84"/>
      <c r="J27" s="84"/>
      <c r="K27" s="84"/>
      <c r="L27" s="84"/>
      <c r="M27" s="84"/>
      <c r="N27" s="84"/>
      <c r="O27" s="26"/>
      <c r="P27" s="26"/>
      <c r="Q27" s="35"/>
      <c r="R27" s="28"/>
      <c r="S27" s="28">
        <f>S25-S26</f>
        <v>0</v>
      </c>
      <c r="T27" s="27">
        <f>T25-T26</f>
        <v>0</v>
      </c>
      <c r="U27" s="29">
        <f>U25-U26</f>
        <v>0</v>
      </c>
      <c r="V27" s="28">
        <f aca="true" t="shared" si="5" ref="V27:AA27">V25-V26</f>
        <v>0</v>
      </c>
      <c r="W27" s="28">
        <f t="shared" si="5"/>
        <v>0</v>
      </c>
      <c r="X27" s="28">
        <f t="shared" si="5"/>
        <v>0</v>
      </c>
      <c r="Y27" s="28">
        <f t="shared" si="5"/>
        <v>0</v>
      </c>
      <c r="Z27" s="75"/>
      <c r="AA27" s="28">
        <f t="shared" si="5"/>
        <v>0</v>
      </c>
      <c r="AB27" s="28">
        <f t="shared" si="2"/>
      </c>
      <c r="AC27" s="28"/>
      <c r="AD27" s="25"/>
      <c r="AE27" s="83"/>
      <c r="AF27" s="35"/>
    </row>
    <row r="28" spans="1:23" ht="15.75" customHeight="1">
      <c r="A28" s="32" t="str">
        <f>'填表说明'!B12</f>
        <v>资产占有单位填表人：</v>
      </c>
      <c r="W28" s="79" t="str">
        <f>'填表说明'!B8</f>
        <v>评估人员：</v>
      </c>
    </row>
    <row r="29" ht="15.75" customHeight="1">
      <c r="A29" s="32" t="str">
        <f>'填表说明'!B16</f>
        <v>填表日期：2017年01月10日</v>
      </c>
    </row>
  </sheetData>
  <sheetProtection/>
  <mergeCells count="32">
    <mergeCell ref="A2:AC2"/>
    <mergeCell ref="A3:AD3"/>
    <mergeCell ref="S5:T5"/>
    <mergeCell ref="U5:V5"/>
    <mergeCell ref="W5:X5"/>
    <mergeCell ref="Y5:AA5"/>
    <mergeCell ref="A25:C25"/>
    <mergeCell ref="A26:C26"/>
    <mergeCell ref="A27:C27"/>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AB5:AB6"/>
    <mergeCell ref="AC5:AC6"/>
    <mergeCell ref="AD5:AD6"/>
    <mergeCell ref="AE5:AE6"/>
    <mergeCell ref="AF5:AF6"/>
  </mergeCells>
  <hyperlinks>
    <hyperlink ref="A1" location="索引目录!D34" display="返回索引页"/>
    <hyperlink ref="B1" location="长期投资汇总!B10" display="返回"/>
  </hyperlinks>
  <printOptions horizontalCentered="1"/>
  <pageMargins left="0.35" right="0.35" top="0.79" bottom="0.79" header="1.01" footer="0.51"/>
  <pageSetup fitToHeight="0" fitToWidth="1" horizontalDpi="300" verticalDpi="300" orientation="landscape" paperSize="9" scale="69"/>
  <headerFooter alignWithMargins="0">
    <oddHeader>&amp;R&amp;"宋体,常规"&amp;10表&amp;"Times New Roman,常规"4-5
&amp;"宋体,常规"共&amp;"Times New Roman,常规"&amp;N&amp;"宋体,常规"页第&amp;"Times New Roman,常规"&amp;P&amp;"宋体,常规"页</oddHeader>
  </headerFooter>
  <legacyDrawing r:id="rId2"/>
</worksheet>
</file>

<file path=xl/worksheets/sheet42.xml><?xml version="1.0" encoding="utf-8"?>
<worksheet xmlns="http://schemas.openxmlformats.org/spreadsheetml/2006/main" xmlns:r="http://schemas.openxmlformats.org/officeDocument/2006/relationships">
  <sheetPr>
    <tabColor indexed="10"/>
    <pageSetUpPr fitToPage="1"/>
  </sheetPr>
  <dimension ref="A1:N32"/>
  <sheetViews>
    <sheetView workbookViewId="0" topLeftCell="A1">
      <selection activeCell="J17" sqref="J17"/>
    </sheetView>
  </sheetViews>
  <sheetFormatPr defaultColWidth="8.75390625" defaultRowHeight="15.75" customHeight="1" outlineLevelCol="1"/>
  <cols>
    <col min="1" max="1" width="4.375" style="13" customWidth="1"/>
    <col min="2" max="2" width="25.625" style="13" customWidth="1"/>
    <col min="3" max="4" width="13.00390625" style="13" hidden="1" customWidth="1" outlineLevel="1"/>
    <col min="5" max="5" width="13.00390625" style="13" customWidth="1" collapsed="1"/>
    <col min="6" max="6" width="13.00390625" style="13" customWidth="1"/>
    <col min="7" max="8" width="13.00390625" style="13" hidden="1" customWidth="1"/>
    <col min="9" max="10" width="13.00390625" style="13" customWidth="1"/>
    <col min="11" max="11" width="12.625" style="13" customWidth="1"/>
    <col min="12" max="12" width="10.25390625" style="13" customWidth="1"/>
    <col min="13" max="13" width="7.375" style="13" customWidth="1"/>
    <col min="14" max="14" width="7.25390625" style="13" customWidth="1"/>
    <col min="15" max="32" width="9.00390625" style="13" bestFit="1" customWidth="1"/>
    <col min="33" max="16384" width="8.75390625" style="13" customWidth="1"/>
  </cols>
  <sheetData>
    <row r="1" spans="1:14" ht="15">
      <c r="A1" s="14" t="s">
        <v>98</v>
      </c>
      <c r="B1" s="15" t="s">
        <v>223</v>
      </c>
      <c r="C1" s="16"/>
      <c r="D1" s="16"/>
      <c r="E1" s="16"/>
      <c r="F1" s="16"/>
      <c r="G1" s="16"/>
      <c r="H1" s="16"/>
      <c r="I1" s="16"/>
      <c r="J1" s="16"/>
      <c r="K1" s="16"/>
      <c r="L1" s="16"/>
      <c r="M1" s="16"/>
      <c r="N1" s="16"/>
    </row>
    <row r="2" spans="1:14" s="11" customFormat="1" ht="30" customHeight="1">
      <c r="A2" s="17" t="s">
        <v>457</v>
      </c>
      <c r="B2" s="18"/>
      <c r="C2" s="18"/>
      <c r="D2" s="18"/>
      <c r="E2" s="18"/>
      <c r="F2" s="18"/>
      <c r="G2" s="18"/>
      <c r="H2" s="18"/>
      <c r="I2" s="18"/>
      <c r="J2" s="18"/>
      <c r="K2" s="18"/>
      <c r="L2" s="18"/>
      <c r="M2" s="18"/>
      <c r="N2" s="18"/>
    </row>
    <row r="3" spans="1:14" ht="13.5" customHeight="1">
      <c r="A3" s="19" t="str">
        <f>'填表说明'!B9</f>
        <v>评估基准日：2016年12月31日</v>
      </c>
      <c r="B3" s="19"/>
      <c r="C3" s="19"/>
      <c r="D3" s="19"/>
      <c r="E3" s="19"/>
      <c r="F3" s="19"/>
      <c r="G3" s="19"/>
      <c r="H3" s="19"/>
      <c r="I3" s="33"/>
      <c r="J3" s="33"/>
      <c r="K3" s="33"/>
      <c r="L3" s="33"/>
      <c r="M3" s="33"/>
      <c r="N3" s="33"/>
    </row>
    <row r="4" spans="1:14" ht="15.75" customHeight="1">
      <c r="A4" s="20" t="str">
        <f>'填表说明'!B11</f>
        <v>资产占有单位名称：黑龙江斯达特兽药有限公司</v>
      </c>
      <c r="N4" s="34" t="s">
        <v>100</v>
      </c>
    </row>
    <row r="5" spans="1:14" s="12" customFormat="1" ht="15.75" customHeight="1">
      <c r="A5" s="21" t="s">
        <v>273</v>
      </c>
      <c r="B5" s="21" t="s">
        <v>225</v>
      </c>
      <c r="C5" s="21" t="s">
        <v>205</v>
      </c>
      <c r="D5" s="43"/>
      <c r="E5" s="78" t="s">
        <v>206</v>
      </c>
      <c r="F5" s="31"/>
      <c r="G5" s="21" t="s">
        <v>207</v>
      </c>
      <c r="H5" s="24"/>
      <c r="I5" s="21" t="s">
        <v>208</v>
      </c>
      <c r="J5" s="24"/>
      <c r="K5" s="21" t="s">
        <v>227</v>
      </c>
      <c r="L5" s="24"/>
      <c r="M5" s="21" t="s">
        <v>228</v>
      </c>
      <c r="N5" s="24"/>
    </row>
    <row r="6" spans="1:14" s="12" customFormat="1" ht="15.75" customHeight="1">
      <c r="A6" s="24"/>
      <c r="B6" s="24"/>
      <c r="C6" s="21" t="s">
        <v>454</v>
      </c>
      <c r="D6" s="22" t="s">
        <v>455</v>
      </c>
      <c r="E6" s="45" t="s">
        <v>454</v>
      </c>
      <c r="F6" s="21" t="s">
        <v>455</v>
      </c>
      <c r="G6" s="21" t="s">
        <v>454</v>
      </c>
      <c r="H6" s="21" t="s">
        <v>455</v>
      </c>
      <c r="I6" s="21" t="s">
        <v>454</v>
      </c>
      <c r="J6" s="21" t="s">
        <v>455</v>
      </c>
      <c r="K6" s="21" t="s">
        <v>454</v>
      </c>
      <c r="L6" s="21" t="s">
        <v>455</v>
      </c>
      <c r="M6" s="21" t="s">
        <v>454</v>
      </c>
      <c r="N6" s="21" t="s">
        <v>455</v>
      </c>
    </row>
    <row r="7" spans="1:14" ht="15.75" customHeight="1">
      <c r="A7" s="80" t="s">
        <v>458</v>
      </c>
      <c r="B7" s="159" t="s">
        <v>459</v>
      </c>
      <c r="C7" s="28">
        <f>SUM(C8:C10)</f>
        <v>0</v>
      </c>
      <c r="D7" s="27">
        <f aca="true" t="shared" si="0" ref="D7:L7">SUM(D8:D10)</f>
        <v>0</v>
      </c>
      <c r="E7" s="29">
        <f t="shared" si="0"/>
        <v>10692584.67</v>
      </c>
      <c r="F7" s="28">
        <f t="shared" si="0"/>
        <v>8477846.11</v>
      </c>
      <c r="G7" s="28">
        <f t="shared" si="0"/>
        <v>0</v>
      </c>
      <c r="H7" s="28">
        <f t="shared" si="0"/>
        <v>0</v>
      </c>
      <c r="I7" s="28">
        <f t="shared" si="0"/>
        <v>0</v>
      </c>
      <c r="J7" s="28">
        <f t="shared" si="0"/>
        <v>0</v>
      </c>
      <c r="K7" s="28">
        <f t="shared" si="0"/>
        <v>-10692584.67</v>
      </c>
      <c r="L7" s="28">
        <f t="shared" si="0"/>
        <v>-8477846.11</v>
      </c>
      <c r="M7" s="28">
        <f>IF(E7=0,"",K7/E7*100)</f>
        <v>-100</v>
      </c>
      <c r="N7" s="28">
        <f>IF(F7=0,"",L7/F7*100)</f>
        <v>-100</v>
      </c>
    </row>
    <row r="8" spans="1:14" ht="15.75" customHeight="1">
      <c r="A8" s="80" t="s">
        <v>460</v>
      </c>
      <c r="B8" s="92" t="s">
        <v>461</v>
      </c>
      <c r="C8" s="28">
        <f>'房屋建筑物'!S27</f>
        <v>0</v>
      </c>
      <c r="D8" s="27">
        <f>'房屋建筑物'!T27</f>
        <v>0</v>
      </c>
      <c r="E8" s="29">
        <v>10692584.67</v>
      </c>
      <c r="F8" s="28">
        <v>8477846.11</v>
      </c>
      <c r="G8" s="28">
        <f>'房屋建筑物'!W27</f>
        <v>0</v>
      </c>
      <c r="H8" s="28">
        <f>'房屋建筑物'!X27</f>
        <v>0</v>
      </c>
      <c r="I8" s="28">
        <f>'房屋建筑物'!Y27</f>
        <v>0</v>
      </c>
      <c r="J8" s="28">
        <f>'房屋建筑物'!AA27</f>
        <v>0</v>
      </c>
      <c r="K8" s="28">
        <f aca="true" t="shared" si="1" ref="K8:L10">I8-E8</f>
        <v>-10692584.67</v>
      </c>
      <c r="L8" s="28">
        <f t="shared" si="1"/>
        <v>-8477846.11</v>
      </c>
      <c r="M8" s="28">
        <f aca="true" t="shared" si="2" ref="M8:M28">IF(E8=0,"",K8/E8*100)</f>
        <v>-100</v>
      </c>
      <c r="N8" s="28">
        <f aca="true" t="shared" si="3" ref="N8:N28">IF(F8=0,"",L8/F8*100)</f>
        <v>-100</v>
      </c>
    </row>
    <row r="9" spans="1:14" ht="15.75" customHeight="1">
      <c r="A9" s="80" t="s">
        <v>462</v>
      </c>
      <c r="B9" s="92" t="s">
        <v>463</v>
      </c>
      <c r="C9" s="28">
        <f>'构筑物'!J27</f>
        <v>0</v>
      </c>
      <c r="D9" s="27">
        <f>'构筑物'!K27</f>
        <v>0</v>
      </c>
      <c r="E9" s="29">
        <f>'构筑物'!L27</f>
        <v>0</v>
      </c>
      <c r="F9" s="28">
        <f>'构筑物'!M27</f>
        <v>0</v>
      </c>
      <c r="G9" s="28">
        <f>'构筑物'!N27</f>
        <v>0</v>
      </c>
      <c r="H9" s="28">
        <f>'构筑物'!O27</f>
        <v>0</v>
      </c>
      <c r="I9" s="28">
        <f>'构筑物'!P27</f>
        <v>0</v>
      </c>
      <c r="J9" s="28">
        <f>'构筑物'!R27</f>
        <v>0</v>
      </c>
      <c r="K9" s="28">
        <f t="shared" si="1"/>
        <v>0</v>
      </c>
      <c r="L9" s="28">
        <f t="shared" si="1"/>
        <v>0</v>
      </c>
      <c r="M9" s="28">
        <f t="shared" si="2"/>
      </c>
      <c r="N9" s="28">
        <f t="shared" si="3"/>
      </c>
    </row>
    <row r="10" spans="1:14" ht="15.75" customHeight="1">
      <c r="A10" s="80" t="s">
        <v>464</v>
      </c>
      <c r="B10" s="92" t="s">
        <v>465</v>
      </c>
      <c r="C10" s="28">
        <f>'管道沟槽'!J27</f>
        <v>0</v>
      </c>
      <c r="D10" s="27">
        <f>'管道沟槽'!K27</f>
        <v>0</v>
      </c>
      <c r="E10" s="29">
        <f>'管道沟槽'!L27</f>
        <v>0</v>
      </c>
      <c r="F10" s="28">
        <f>'管道沟槽'!M27</f>
        <v>0</v>
      </c>
      <c r="G10" s="28">
        <f>'管道沟槽'!N27</f>
        <v>0</v>
      </c>
      <c r="H10" s="28">
        <f>'管道沟槽'!O27</f>
        <v>0</v>
      </c>
      <c r="I10" s="28">
        <f>'管道沟槽'!P27</f>
        <v>0</v>
      </c>
      <c r="J10" s="28">
        <f>'管道沟槽'!R27</f>
        <v>0</v>
      </c>
      <c r="K10" s="28">
        <f t="shared" si="1"/>
        <v>0</v>
      </c>
      <c r="L10" s="28">
        <f t="shared" si="1"/>
        <v>0</v>
      </c>
      <c r="M10" s="28">
        <f t="shared" si="2"/>
      </c>
      <c r="N10" s="28">
        <f t="shared" si="3"/>
      </c>
    </row>
    <row r="11" spans="1:14" ht="15.75" customHeight="1">
      <c r="A11" s="80" t="s">
        <v>466</v>
      </c>
      <c r="B11" s="159" t="s">
        <v>467</v>
      </c>
      <c r="C11" s="28">
        <f aca="true" t="shared" si="4" ref="C11:L11">SUM(C12:C14)</f>
        <v>4970</v>
      </c>
      <c r="D11" s="27">
        <f t="shared" si="4"/>
        <v>454.34</v>
      </c>
      <c r="E11" s="29">
        <f t="shared" si="4"/>
        <v>7687984.33</v>
      </c>
      <c r="F11" s="28">
        <f t="shared" si="4"/>
        <v>6084208.13</v>
      </c>
      <c r="G11" s="28">
        <f t="shared" si="4"/>
        <v>0</v>
      </c>
      <c r="H11" s="28">
        <f t="shared" si="4"/>
        <v>0</v>
      </c>
      <c r="I11" s="28">
        <f t="shared" si="4"/>
        <v>0</v>
      </c>
      <c r="J11" s="28">
        <f t="shared" si="4"/>
        <v>0</v>
      </c>
      <c r="K11" s="28">
        <f t="shared" si="4"/>
        <v>-7687984.33</v>
      </c>
      <c r="L11" s="28">
        <f t="shared" si="4"/>
        <v>-6084208.13</v>
      </c>
      <c r="M11" s="28">
        <f t="shared" si="2"/>
        <v>-100</v>
      </c>
      <c r="N11" s="28">
        <f t="shared" si="3"/>
        <v>-100</v>
      </c>
    </row>
    <row r="12" spans="1:14" ht="15.75" customHeight="1">
      <c r="A12" s="80" t="s">
        <v>468</v>
      </c>
      <c r="B12" s="92" t="s">
        <v>469</v>
      </c>
      <c r="C12" s="28">
        <f>'机器设备'!K27</f>
        <v>4970</v>
      </c>
      <c r="D12" s="27">
        <f>'机器设备'!L27</f>
        <v>454.34</v>
      </c>
      <c r="E12" s="29">
        <v>6284127.43</v>
      </c>
      <c r="F12" s="28">
        <v>4985832.41</v>
      </c>
      <c r="G12" s="28">
        <f>'机器设备'!O27</f>
        <v>0</v>
      </c>
      <c r="H12" s="28">
        <f>'机器设备'!P27</f>
        <v>0</v>
      </c>
      <c r="I12" s="28">
        <f>'机器设备'!Q27</f>
        <v>0</v>
      </c>
      <c r="J12" s="28">
        <f>'机器设备'!S27</f>
        <v>0</v>
      </c>
      <c r="K12" s="28">
        <f>I12-E12</f>
        <v>-6284127.43</v>
      </c>
      <c r="L12" s="28">
        <f aca="true" t="shared" si="5" ref="K12:L15">J12-F12</f>
        <v>-4985832.41</v>
      </c>
      <c r="M12" s="28">
        <f t="shared" si="2"/>
        <v>-100</v>
      </c>
      <c r="N12" s="28">
        <f t="shared" si="3"/>
        <v>-100</v>
      </c>
    </row>
    <row r="13" spans="1:14" ht="15.75" customHeight="1">
      <c r="A13" s="80" t="s">
        <v>470</v>
      </c>
      <c r="B13" s="92" t="s">
        <v>471</v>
      </c>
      <c r="C13" s="28">
        <f>'车辆'!K27</f>
        <v>0</v>
      </c>
      <c r="D13" s="27">
        <f>'车辆'!L27</f>
        <v>0</v>
      </c>
      <c r="E13" s="29">
        <v>1403856.9</v>
      </c>
      <c r="F13" s="28">
        <v>1098375.72</v>
      </c>
      <c r="G13" s="28">
        <f>'车辆'!O27</f>
        <v>0</v>
      </c>
      <c r="H13" s="28">
        <f>'车辆'!P27</f>
        <v>0</v>
      </c>
      <c r="I13" s="28">
        <f>'车辆'!Q27</f>
        <v>0</v>
      </c>
      <c r="J13" s="28">
        <f>'车辆'!S27</f>
        <v>0</v>
      </c>
      <c r="K13" s="28">
        <f t="shared" si="5"/>
        <v>-1403856.9</v>
      </c>
      <c r="L13" s="28">
        <f t="shared" si="5"/>
        <v>-1098375.72</v>
      </c>
      <c r="M13" s="28">
        <f t="shared" si="2"/>
        <v>-100</v>
      </c>
      <c r="N13" s="28">
        <f t="shared" si="3"/>
        <v>-100</v>
      </c>
    </row>
    <row r="14" spans="1:14" ht="15.75" customHeight="1">
      <c r="A14" s="80" t="s">
        <v>472</v>
      </c>
      <c r="B14" s="92" t="s">
        <v>473</v>
      </c>
      <c r="C14" s="28">
        <f>'电子设备'!K37</f>
        <v>0</v>
      </c>
      <c r="D14" s="27">
        <f>'电子设备'!L37</f>
        <v>0</v>
      </c>
      <c r="E14" s="29"/>
      <c r="F14" s="28"/>
      <c r="G14" s="28">
        <f>'电子设备'!O37</f>
        <v>0</v>
      </c>
      <c r="H14" s="28">
        <f>'电子设备'!P37</f>
        <v>0</v>
      </c>
      <c r="I14" s="28">
        <f>'电子设备'!Q37</f>
        <v>0</v>
      </c>
      <c r="J14" s="28">
        <f>'电子设备'!S37</f>
        <v>0</v>
      </c>
      <c r="K14" s="28">
        <f>I14-E14</f>
        <v>0</v>
      </c>
      <c r="L14" s="28">
        <f t="shared" si="5"/>
        <v>0</v>
      </c>
      <c r="M14" s="28">
        <f t="shared" si="2"/>
      </c>
      <c r="N14" s="28">
        <f t="shared" si="3"/>
      </c>
    </row>
    <row r="15" spans="1:14" ht="15.75" customHeight="1">
      <c r="A15" s="80" t="s">
        <v>474</v>
      </c>
      <c r="B15" s="92" t="s">
        <v>81</v>
      </c>
      <c r="C15" s="28">
        <f>'土地'!J28</f>
        <v>0</v>
      </c>
      <c r="D15" s="27">
        <f>'土地'!K28</f>
        <v>0</v>
      </c>
      <c r="E15" s="29"/>
      <c r="F15" s="28"/>
      <c r="G15" s="28">
        <f>'土地'!N28</f>
        <v>0</v>
      </c>
      <c r="H15" s="28">
        <f>'土地'!O28</f>
        <v>0</v>
      </c>
      <c r="I15" s="28">
        <f>'土地'!P28</f>
        <v>0</v>
      </c>
      <c r="J15" s="28">
        <f>'土地'!Q28</f>
        <v>0</v>
      </c>
      <c r="K15" s="28">
        <f t="shared" si="5"/>
        <v>0</v>
      </c>
      <c r="L15" s="28">
        <f t="shared" si="5"/>
        <v>0</v>
      </c>
      <c r="M15" s="28">
        <f t="shared" si="2"/>
      </c>
      <c r="N15" s="28">
        <f t="shared" si="3"/>
      </c>
    </row>
    <row r="16" spans="1:14" ht="15.75" customHeight="1">
      <c r="A16" s="80"/>
      <c r="B16" s="160" t="s">
        <v>475</v>
      </c>
      <c r="C16" s="28">
        <f>SUM(C7,C11,C15)</f>
        <v>4970</v>
      </c>
      <c r="D16" s="27">
        <f>SUM(D7,D11,D15)</f>
        <v>454.34</v>
      </c>
      <c r="E16" s="29">
        <f>SUM(E7,E11,E15)</f>
        <v>18380569</v>
      </c>
      <c r="F16" s="29">
        <f>SUM(F7,F11,F15)</f>
        <v>14562054.239999998</v>
      </c>
      <c r="G16" s="28">
        <f aca="true" t="shared" si="6" ref="G16:L16">SUM(G7,G11,G15)</f>
        <v>0</v>
      </c>
      <c r="H16" s="28">
        <f t="shared" si="6"/>
        <v>0</v>
      </c>
      <c r="I16" s="28">
        <f t="shared" si="6"/>
        <v>0</v>
      </c>
      <c r="J16" s="28">
        <f t="shared" si="6"/>
        <v>0</v>
      </c>
      <c r="K16" s="28">
        <f t="shared" si="6"/>
        <v>-18380569</v>
      </c>
      <c r="L16" s="28">
        <f t="shared" si="6"/>
        <v>-14562054.239999998</v>
      </c>
      <c r="M16" s="28">
        <f t="shared" si="2"/>
        <v>-100</v>
      </c>
      <c r="N16" s="28">
        <f t="shared" si="3"/>
        <v>-100</v>
      </c>
    </row>
    <row r="17" spans="1:14" ht="15.75" customHeight="1">
      <c r="A17" s="80"/>
      <c r="B17" s="161" t="s">
        <v>476</v>
      </c>
      <c r="C17" s="28"/>
      <c r="D17" s="27"/>
      <c r="E17" s="29"/>
      <c r="F17" s="28"/>
      <c r="G17" s="28"/>
      <c r="H17" s="28">
        <f>F17</f>
        <v>0</v>
      </c>
      <c r="I17" s="28"/>
      <c r="J17" s="28">
        <v>0</v>
      </c>
      <c r="K17" s="28"/>
      <c r="L17" s="28">
        <f aca="true" t="shared" si="7" ref="L17:L22">J17-H17</f>
        <v>0</v>
      </c>
      <c r="M17" s="28">
        <f t="shared" si="2"/>
      </c>
      <c r="N17" s="28">
        <f t="shared" si="3"/>
      </c>
    </row>
    <row r="18" spans="1:14" ht="15.75" customHeight="1">
      <c r="A18" s="80"/>
      <c r="B18" s="162" t="s">
        <v>74</v>
      </c>
      <c r="C18" s="28">
        <f>C16-C17</f>
        <v>4970</v>
      </c>
      <c r="D18" s="27">
        <f>D16-D17</f>
        <v>454.34</v>
      </c>
      <c r="E18" s="29">
        <f>E16-E17</f>
        <v>18380569</v>
      </c>
      <c r="F18" s="29">
        <f>F16-F17</f>
        <v>14562054.239999998</v>
      </c>
      <c r="G18" s="28">
        <f aca="true" t="shared" si="8" ref="G18:L18">G16-G17</f>
        <v>0</v>
      </c>
      <c r="H18" s="28">
        <f t="shared" si="8"/>
        <v>0</v>
      </c>
      <c r="I18" s="28">
        <f t="shared" si="8"/>
        <v>0</v>
      </c>
      <c r="J18" s="28">
        <f t="shared" si="8"/>
        <v>0</v>
      </c>
      <c r="K18" s="28">
        <f t="shared" si="8"/>
        <v>-18380569</v>
      </c>
      <c r="L18" s="28">
        <f t="shared" si="8"/>
        <v>-14562054.239999998</v>
      </c>
      <c r="M18" s="28">
        <f t="shared" si="2"/>
        <v>-100</v>
      </c>
      <c r="N18" s="28">
        <f t="shared" si="3"/>
        <v>-100</v>
      </c>
    </row>
    <row r="19" spans="1:14" ht="15.75" customHeight="1">
      <c r="A19" s="80"/>
      <c r="B19" s="93"/>
      <c r="C19" s="28"/>
      <c r="D19" s="27"/>
      <c r="E19" s="29"/>
      <c r="F19" s="28"/>
      <c r="G19" s="28"/>
      <c r="H19" s="28"/>
      <c r="I19" s="28"/>
      <c r="J19" s="28"/>
      <c r="K19" s="28"/>
      <c r="L19" s="28"/>
      <c r="M19" s="28">
        <f t="shared" si="2"/>
      </c>
      <c r="N19" s="28">
        <f t="shared" si="3"/>
      </c>
    </row>
    <row r="20" spans="1:14" ht="15.75" customHeight="1">
      <c r="A20" s="80" t="s">
        <v>477</v>
      </c>
      <c r="B20" s="92" t="s">
        <v>82</v>
      </c>
      <c r="C20" s="28"/>
      <c r="D20" s="27">
        <f>'在建工程汇总'!C26</f>
        <v>0</v>
      </c>
      <c r="E20" s="29"/>
      <c r="F20" s="28">
        <f>'在建工程汇总'!D26</f>
        <v>0</v>
      </c>
      <c r="G20" s="28"/>
      <c r="H20" s="28">
        <f>'在建工程汇总'!E26</f>
        <v>0</v>
      </c>
      <c r="I20" s="28"/>
      <c r="J20" s="28">
        <f>'在建工程汇总'!F26</f>
        <v>0</v>
      </c>
      <c r="K20" s="28"/>
      <c r="L20" s="28">
        <f t="shared" si="7"/>
        <v>0</v>
      </c>
      <c r="M20" s="28">
        <f t="shared" si="2"/>
      </c>
      <c r="N20" s="28">
        <f t="shared" si="3"/>
      </c>
    </row>
    <row r="21" spans="1:14" ht="15.75" customHeight="1">
      <c r="A21" s="80"/>
      <c r="B21" s="92"/>
      <c r="C21" s="28"/>
      <c r="D21" s="27"/>
      <c r="E21" s="29"/>
      <c r="F21" s="28"/>
      <c r="G21" s="28"/>
      <c r="H21" s="28"/>
      <c r="I21" s="28"/>
      <c r="J21" s="28"/>
      <c r="K21" s="28"/>
      <c r="L21" s="28"/>
      <c r="M21" s="28">
        <f t="shared" si="2"/>
      </c>
      <c r="N21" s="28">
        <f t="shared" si="3"/>
      </c>
    </row>
    <row r="22" spans="1:14" ht="15.75" customHeight="1">
      <c r="A22" s="80" t="s">
        <v>478</v>
      </c>
      <c r="B22" s="92" t="s">
        <v>85</v>
      </c>
      <c r="C22" s="163"/>
      <c r="D22" s="27">
        <f>'工程物资'!G27</f>
        <v>0</v>
      </c>
      <c r="E22" s="29"/>
      <c r="F22" s="28">
        <f>'工程物资'!J27</f>
        <v>0</v>
      </c>
      <c r="G22" s="28"/>
      <c r="H22" s="28">
        <f>'工程物资'!K27</f>
        <v>0</v>
      </c>
      <c r="I22" s="28"/>
      <c r="J22" s="28">
        <f>'工程物资'!N27</f>
        <v>0</v>
      </c>
      <c r="K22" s="28"/>
      <c r="L22" s="28">
        <f t="shared" si="7"/>
        <v>0</v>
      </c>
      <c r="M22" s="28">
        <f t="shared" si="2"/>
      </c>
      <c r="N22" s="28">
        <f t="shared" si="3"/>
      </c>
    </row>
    <row r="23" spans="1:14" ht="15.75" customHeight="1">
      <c r="A23" s="80"/>
      <c r="B23" s="92"/>
      <c r="C23" s="28"/>
      <c r="D23" s="27"/>
      <c r="E23" s="29"/>
      <c r="F23" s="28"/>
      <c r="G23" s="28"/>
      <c r="H23" s="28"/>
      <c r="I23" s="28"/>
      <c r="J23" s="28"/>
      <c r="K23" s="28"/>
      <c r="L23" s="28"/>
      <c r="M23" s="28">
        <f t="shared" si="2"/>
      </c>
      <c r="N23" s="28">
        <f t="shared" si="3"/>
      </c>
    </row>
    <row r="24" spans="1:14" ht="15.75" customHeight="1">
      <c r="A24" s="80" t="s">
        <v>479</v>
      </c>
      <c r="B24" s="92" t="s">
        <v>86</v>
      </c>
      <c r="C24" s="28"/>
      <c r="D24" s="27">
        <f>'固定资产清理'!D27</f>
        <v>0</v>
      </c>
      <c r="E24" s="29"/>
      <c r="F24" s="28">
        <f>'固定资产清理'!E27</f>
        <v>0</v>
      </c>
      <c r="G24" s="28"/>
      <c r="H24" s="28">
        <f>'固定资产清理'!F27</f>
        <v>0</v>
      </c>
      <c r="I24" s="28"/>
      <c r="J24" s="28">
        <f>'固定资产清理'!G27</f>
        <v>0</v>
      </c>
      <c r="K24" s="28"/>
      <c r="L24" s="28">
        <f>J24-H24</f>
        <v>0</v>
      </c>
      <c r="M24" s="28">
        <f t="shared" si="2"/>
      </c>
      <c r="N24" s="28">
        <f t="shared" si="3"/>
      </c>
    </row>
    <row r="25" spans="1:14" ht="15.75" customHeight="1">
      <c r="A25" s="80"/>
      <c r="B25" s="92"/>
      <c r="C25" s="28"/>
      <c r="D25" s="27"/>
      <c r="E25" s="29"/>
      <c r="F25" s="28"/>
      <c r="G25" s="28"/>
      <c r="H25" s="28"/>
      <c r="I25" s="28"/>
      <c r="J25" s="28"/>
      <c r="K25" s="28"/>
      <c r="L25" s="28"/>
      <c r="M25" s="28">
        <f t="shared" si="2"/>
      </c>
      <c r="N25" s="28">
        <f t="shared" si="3"/>
      </c>
    </row>
    <row r="26" spans="1:14" ht="15.75" customHeight="1">
      <c r="A26" s="80" t="s">
        <v>480</v>
      </c>
      <c r="B26" s="92" t="s">
        <v>87</v>
      </c>
      <c r="C26" s="28">
        <f>'生产性生物资产'!K27</f>
        <v>0</v>
      </c>
      <c r="D26" s="27">
        <f>'生产性生物资产'!L27</f>
        <v>0</v>
      </c>
      <c r="E26" s="29">
        <f>'生产性生物资产'!M27</f>
        <v>0</v>
      </c>
      <c r="F26" s="28">
        <f>'生产性生物资产'!N27</f>
        <v>0</v>
      </c>
      <c r="G26" s="28">
        <f>'生产性生物资产'!O27</f>
        <v>0</v>
      </c>
      <c r="H26" s="28">
        <f>'生产性生物资产'!P27</f>
        <v>0</v>
      </c>
      <c r="I26" s="28">
        <f>'生产性生物资产'!Q27</f>
        <v>0</v>
      </c>
      <c r="J26" s="28">
        <f>'生产性生物资产'!S27</f>
        <v>0</v>
      </c>
      <c r="K26" s="28">
        <f>I26-G26</f>
        <v>0</v>
      </c>
      <c r="L26" s="28">
        <f>J26-H26</f>
        <v>0</v>
      </c>
      <c r="M26" s="28">
        <f t="shared" si="2"/>
      </c>
      <c r="N26" s="28">
        <f t="shared" si="3"/>
      </c>
    </row>
    <row r="27" spans="1:14" ht="15.75" customHeight="1">
      <c r="A27" s="80"/>
      <c r="B27" s="92"/>
      <c r="C27" s="28"/>
      <c r="D27" s="27"/>
      <c r="E27" s="29"/>
      <c r="F27" s="28"/>
      <c r="G27" s="28"/>
      <c r="H27" s="28"/>
      <c r="I27" s="28"/>
      <c r="J27" s="28"/>
      <c r="K27" s="28"/>
      <c r="L27" s="28"/>
      <c r="M27" s="28">
        <f t="shared" si="2"/>
      </c>
      <c r="N27" s="28">
        <f t="shared" si="3"/>
      </c>
    </row>
    <row r="28" spans="1:14" ht="15.75" customHeight="1">
      <c r="A28" s="80" t="s">
        <v>481</v>
      </c>
      <c r="B28" s="92" t="s">
        <v>88</v>
      </c>
      <c r="C28" s="28">
        <f>'油气资产'!K27</f>
        <v>0</v>
      </c>
      <c r="D28" s="27">
        <f>'油气资产'!L27</f>
        <v>0</v>
      </c>
      <c r="E28" s="29">
        <f>'油气资产'!M27</f>
        <v>0</v>
      </c>
      <c r="F28" s="28">
        <f>'油气资产'!N27</f>
        <v>0</v>
      </c>
      <c r="G28" s="28">
        <f>'油气资产'!O27</f>
        <v>0</v>
      </c>
      <c r="H28" s="28">
        <f>'油气资产'!P27</f>
        <v>0</v>
      </c>
      <c r="I28" s="28">
        <f>'油气资产'!Q27</f>
        <v>0</v>
      </c>
      <c r="J28" s="28">
        <f>'油气资产'!S27</f>
        <v>0</v>
      </c>
      <c r="K28" s="28">
        <f>I28-G28</f>
        <v>0</v>
      </c>
      <c r="L28" s="28">
        <f>J28-H28</f>
        <v>0</v>
      </c>
      <c r="M28" s="28">
        <f t="shared" si="2"/>
      </c>
      <c r="N28" s="28">
        <f t="shared" si="3"/>
      </c>
    </row>
    <row r="29" spans="1:14" ht="15.75" customHeight="1">
      <c r="A29" s="80"/>
      <c r="B29" s="93"/>
      <c r="C29" s="28"/>
      <c r="D29" s="27"/>
      <c r="E29" s="29"/>
      <c r="F29" s="28"/>
      <c r="G29" s="28"/>
      <c r="H29" s="28"/>
      <c r="I29" s="28"/>
      <c r="J29" s="28"/>
      <c r="K29" s="28"/>
      <c r="L29" s="28"/>
      <c r="M29" s="28">
        <f>IF(G29=0,"",K29/G29*100)</f>
      </c>
      <c r="N29" s="28">
        <f>IF(H29=0,"",L29/H29*100)</f>
      </c>
    </row>
    <row r="30" spans="1:14" ht="15.75" customHeight="1">
      <c r="A30" s="56" t="s">
        <v>482</v>
      </c>
      <c r="B30" s="162" t="s">
        <v>483</v>
      </c>
      <c r="C30" s="28">
        <f>SUM(C18,C20,C22,C24,C26,C28)</f>
        <v>4970</v>
      </c>
      <c r="D30" s="27">
        <f>SUM(D18,D20,D22,D24,D26,D28)</f>
        <v>454.34</v>
      </c>
      <c r="E30" s="29">
        <f>SUM(E18,E20,E22,E24,E26,E28)</f>
        <v>18380569</v>
      </c>
      <c r="F30" s="28">
        <f aca="true" t="shared" si="9" ref="F30:L30">SUM(F18,F20,F22,F24,F26,F28)</f>
        <v>14562054.239999998</v>
      </c>
      <c r="G30" s="28">
        <f t="shared" si="9"/>
        <v>0</v>
      </c>
      <c r="H30" s="28">
        <f t="shared" si="9"/>
        <v>0</v>
      </c>
      <c r="I30" s="28">
        <f t="shared" si="9"/>
        <v>0</v>
      </c>
      <c r="J30" s="28">
        <f t="shared" si="9"/>
        <v>0</v>
      </c>
      <c r="K30" s="28">
        <f t="shared" si="9"/>
        <v>-18380569</v>
      </c>
      <c r="L30" s="28">
        <f t="shared" si="9"/>
        <v>-14562054.239999998</v>
      </c>
      <c r="M30" s="28">
        <f>IF(E30=0,"",K30/E30*100)</f>
        <v>-100</v>
      </c>
      <c r="N30" s="28">
        <f>IF(F30=0,"",L30/F30*100)</f>
        <v>-100</v>
      </c>
    </row>
    <row r="31" spans="1:7" ht="15.75" customHeight="1">
      <c r="A31" s="32" t="str">
        <f>'填表说明'!B12</f>
        <v>资产占有单位填表人：</v>
      </c>
      <c r="G31" s="79" t="str">
        <f>'投资性房地产'!W28</f>
        <v>评估人员：</v>
      </c>
    </row>
    <row r="32" ht="15.75" customHeight="1">
      <c r="A32" s="32" t="str">
        <f>'填表说明'!B16</f>
        <v>填表日期：2017年01月10日</v>
      </c>
    </row>
  </sheetData>
  <sheetProtection/>
  <mergeCells count="10">
    <mergeCell ref="A2:N2"/>
    <mergeCell ref="A3:N3"/>
    <mergeCell ref="C5:D5"/>
    <mergeCell ref="E5:F5"/>
    <mergeCell ref="G5:H5"/>
    <mergeCell ref="I5:J5"/>
    <mergeCell ref="K5:L5"/>
    <mergeCell ref="M5:N5"/>
    <mergeCell ref="A5:A6"/>
    <mergeCell ref="B5:B6"/>
  </mergeCells>
  <hyperlinks>
    <hyperlink ref="A1" location="索引目录!C35" display="返回索引页"/>
    <hyperlink ref="B8" location="房屋建筑物!A1" display="固定资产-房屋建筑物"/>
    <hyperlink ref="B9" location="构筑物!A1" display="固定资产-构筑物及其他辅助设施"/>
    <hyperlink ref="B10" location="管道沟槽!A1" display="固定资产-管道及沟槽"/>
    <hyperlink ref="B12" location="机器设备!A1" display="固定资产-机器设备"/>
    <hyperlink ref="B13" location="车辆!A1" display="固定资产-车辆"/>
    <hyperlink ref="B14" location="电子设备!A1" display="固定资产-电子设备"/>
    <hyperlink ref="B24" location="固定资产清理!A1" display="固定资产清理"/>
    <hyperlink ref="B26" location="生产性生物资产!B1" display="生产性生物资产"/>
    <hyperlink ref="B1" location="分类汇总!B25" display="返回"/>
    <hyperlink ref="B15" location="土地!A1" display="土地"/>
    <hyperlink ref="B22" location="工程物资!B1" display="工程物资"/>
    <hyperlink ref="B20" location="在建工程汇总!B1" display="在建工程"/>
    <hyperlink ref="B28" location="油气资产!B1" display="油气资产"/>
  </hyperlinks>
  <printOptions horizontalCentered="1"/>
  <pageMargins left="0.35" right="0.35" top="0.79" bottom="0.79" header="1" footer="0.51"/>
  <pageSetup fitToHeight="1" fitToWidth="1" horizontalDpi="300" verticalDpi="300" orientation="landscape" paperSize="9"/>
  <headerFooter alignWithMargins="0">
    <oddHeader>&amp;R&amp;"宋体,常规"&amp;10表&amp;"Times New Roman,常规"5
&amp;"宋体,常规"共&amp;"Times New Roman,常规"&amp;N&amp;"宋体,常规"页第&amp;"Times New Roman,常规"&amp;P&amp;"宋体,常规"页</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1:AF29"/>
  <sheetViews>
    <sheetView workbookViewId="0" topLeftCell="A1">
      <selection activeCell="O7" sqref="O7"/>
    </sheetView>
  </sheetViews>
  <sheetFormatPr defaultColWidth="8.75390625" defaultRowHeight="15.75" customHeight="1" outlineLevelCol="1"/>
  <cols>
    <col min="1" max="1" width="5.00390625" style="13" customWidth="1"/>
    <col min="2" max="2" width="7.25390625" style="13" customWidth="1"/>
    <col min="3" max="3" width="9.00390625" style="13" bestFit="1" customWidth="1"/>
    <col min="4" max="4" width="9.00390625" style="13" bestFit="1" customWidth="1" outlineLevel="1"/>
    <col min="5" max="5" width="11.375" style="13" bestFit="1" customWidth="1" outlineLevel="1"/>
    <col min="6" max="6" width="6.875" style="13" customWidth="1"/>
    <col min="7" max="7" width="5.75390625" style="13" customWidth="1" outlineLevel="1"/>
    <col min="8" max="8" width="5.50390625" style="13" customWidth="1" outlineLevel="1"/>
    <col min="9" max="12" width="5.00390625" style="13" customWidth="1" outlineLevel="1"/>
    <col min="13" max="13" width="5.25390625" style="13" customWidth="1" outlineLevel="1"/>
    <col min="14" max="14" width="5.00390625" style="13" customWidth="1" outlineLevel="1"/>
    <col min="15" max="15" width="5.375" style="13" customWidth="1"/>
    <col min="16" max="16" width="4.50390625" style="13" customWidth="1"/>
    <col min="17" max="18" width="7.75390625" style="13" customWidth="1"/>
    <col min="19" max="20" width="11.00390625" style="13" customWidth="1" outlineLevel="1"/>
    <col min="21" max="25" width="11.00390625" style="13" customWidth="1"/>
    <col min="26" max="26" width="9.25390625" style="13" customWidth="1"/>
    <col min="27" max="27" width="11.00390625" style="13" customWidth="1"/>
    <col min="28" max="29" width="7.75390625" style="13" customWidth="1"/>
    <col min="30" max="30" width="7.50390625" style="13" customWidth="1"/>
    <col min="31" max="31" width="19.50390625" style="13" customWidth="1" outlineLevel="1"/>
    <col min="32" max="32" width="13.125" style="13" customWidth="1" outlineLevel="1"/>
    <col min="33" max="16384" width="8.75390625" style="13" customWidth="1"/>
  </cols>
  <sheetData>
    <row r="1" spans="1:31" ht="14.25">
      <c r="A1" s="14" t="s">
        <v>98</v>
      </c>
      <c r="B1" s="15" t="s">
        <v>223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s="11" customFormat="1" ht="30" customHeight="1">
      <c r="A2" s="17" t="s">
        <v>484</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58"/>
      <c r="AE2" s="158"/>
    </row>
    <row r="3" spans="1:31" ht="13.5" customHeight="1">
      <c r="A3" s="19" t="str">
        <f>'填表说明'!B9</f>
        <v>评估基准日：2016年12月31日</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79"/>
    </row>
    <row r="4" spans="1:30" ht="15.75" customHeight="1">
      <c r="A4" s="20" t="str">
        <f>'填表说明'!B11</f>
        <v>资产占有单位名称：黑龙江斯达特兽药有限公司</v>
      </c>
      <c r="AD4" s="34" t="s">
        <v>100</v>
      </c>
    </row>
    <row r="5" spans="1:32" s="12" customFormat="1" ht="15.75" customHeight="1">
      <c r="A5" s="21" t="s">
        <v>173</v>
      </c>
      <c r="B5" s="21" t="s">
        <v>435</v>
      </c>
      <c r="C5" s="21" t="s">
        <v>436</v>
      </c>
      <c r="D5" s="152" t="s">
        <v>437</v>
      </c>
      <c r="E5" s="153" t="s">
        <v>438</v>
      </c>
      <c r="F5" s="21" t="s">
        <v>439</v>
      </c>
      <c r="G5" s="152" t="s">
        <v>440</v>
      </c>
      <c r="H5" s="152" t="s">
        <v>441</v>
      </c>
      <c r="I5" s="81" t="s">
        <v>442</v>
      </c>
      <c r="J5" s="152" t="s">
        <v>443</v>
      </c>
      <c r="K5" s="152" t="s">
        <v>444</v>
      </c>
      <c r="L5" s="152" t="s">
        <v>445</v>
      </c>
      <c r="M5" s="152" t="s">
        <v>446</v>
      </c>
      <c r="N5" s="152" t="s">
        <v>447</v>
      </c>
      <c r="O5" s="72" t="s">
        <v>448</v>
      </c>
      <c r="P5" s="156" t="s">
        <v>374</v>
      </c>
      <c r="Q5" s="156" t="s">
        <v>449</v>
      </c>
      <c r="R5" s="72" t="s">
        <v>450</v>
      </c>
      <c r="S5" s="21" t="s">
        <v>205</v>
      </c>
      <c r="T5" s="43"/>
      <c r="U5" s="78" t="s">
        <v>206</v>
      </c>
      <c r="V5" s="31"/>
      <c r="W5" s="21" t="s">
        <v>207</v>
      </c>
      <c r="X5" s="24"/>
      <c r="Y5" s="21" t="s">
        <v>208</v>
      </c>
      <c r="Z5" s="24"/>
      <c r="AA5" s="24"/>
      <c r="AB5" s="72" t="s">
        <v>228</v>
      </c>
      <c r="AC5" s="90" t="s">
        <v>451</v>
      </c>
      <c r="AD5" s="72" t="s">
        <v>176</v>
      </c>
      <c r="AE5" s="152" t="s">
        <v>452</v>
      </c>
      <c r="AF5" s="21" t="s">
        <v>453</v>
      </c>
    </row>
    <row r="6" spans="1:32" s="12" customFormat="1" ht="24.75" customHeight="1">
      <c r="A6" s="24"/>
      <c r="B6" s="24"/>
      <c r="C6" s="24"/>
      <c r="D6" s="84"/>
      <c r="E6" s="154"/>
      <c r="F6" s="24"/>
      <c r="G6" s="84"/>
      <c r="H6" s="84"/>
      <c r="I6" s="82"/>
      <c r="J6" s="84"/>
      <c r="K6" s="84"/>
      <c r="L6" s="84"/>
      <c r="M6" s="84"/>
      <c r="N6" s="84"/>
      <c r="O6" s="24"/>
      <c r="P6" s="157"/>
      <c r="Q6" s="157"/>
      <c r="R6" s="24"/>
      <c r="S6" s="21" t="s">
        <v>454</v>
      </c>
      <c r="T6" s="22" t="s">
        <v>455</v>
      </c>
      <c r="U6" s="45" t="s">
        <v>454</v>
      </c>
      <c r="V6" s="21" t="s">
        <v>455</v>
      </c>
      <c r="W6" s="21" t="s">
        <v>454</v>
      </c>
      <c r="X6" s="21" t="s">
        <v>455</v>
      </c>
      <c r="Y6" s="21" t="s">
        <v>454</v>
      </c>
      <c r="Z6" s="21" t="s">
        <v>392</v>
      </c>
      <c r="AA6" s="21" t="s">
        <v>455</v>
      </c>
      <c r="AB6" s="24"/>
      <c r="AC6" s="91"/>
      <c r="AD6" s="24"/>
      <c r="AE6" s="84"/>
      <c r="AF6" s="24"/>
    </row>
    <row r="7" spans="1:32" ht="15.75" customHeight="1">
      <c r="A7" s="24"/>
      <c r="B7" s="25"/>
      <c r="C7" s="25"/>
      <c r="D7" s="83"/>
      <c r="E7" s="83"/>
      <c r="F7" s="24"/>
      <c r="G7" s="84"/>
      <c r="H7" s="84"/>
      <c r="I7" s="84"/>
      <c r="J7" s="84"/>
      <c r="K7" s="84"/>
      <c r="L7" s="84"/>
      <c r="M7" s="83"/>
      <c r="N7" s="84"/>
      <c r="O7" s="26"/>
      <c r="P7" s="26"/>
      <c r="Q7" s="47"/>
      <c r="R7" s="28">
        <f>IF(Q7=0,"",U7/Q7)</f>
      </c>
      <c r="S7" s="28"/>
      <c r="T7" s="27"/>
      <c r="U7" s="29"/>
      <c r="V7" s="28"/>
      <c r="W7" s="28"/>
      <c r="X7" s="28"/>
      <c r="Y7" s="28">
        <f>ROUND(Q7*AC7,-1)</f>
        <v>0</v>
      </c>
      <c r="Z7" s="75"/>
      <c r="AA7" s="28">
        <f>ROUND(Y7*Z7/100,0)</f>
        <v>0</v>
      </c>
      <c r="AB7" s="28">
        <f>IF(X7=0,"",(AA7-X7)/X7*100)</f>
      </c>
      <c r="AC7" s="28"/>
      <c r="AD7" s="25"/>
      <c r="AE7" s="83"/>
      <c r="AF7" s="35"/>
    </row>
    <row r="8" spans="1:32" ht="15.75" customHeight="1">
      <c r="A8" s="24"/>
      <c r="B8" s="25"/>
      <c r="C8" s="25"/>
      <c r="D8" s="83"/>
      <c r="E8" s="83"/>
      <c r="F8" s="24"/>
      <c r="G8" s="84"/>
      <c r="H8" s="84"/>
      <c r="I8" s="84"/>
      <c r="J8" s="84"/>
      <c r="K8" s="84"/>
      <c r="L8" s="84"/>
      <c r="M8" s="83"/>
      <c r="N8" s="84"/>
      <c r="O8" s="26"/>
      <c r="P8" s="26"/>
      <c r="Q8" s="47"/>
      <c r="R8" s="28">
        <f aca="true" t="shared" si="0" ref="R8:R25">IF(Q8=0,"",U8/Q8)</f>
      </c>
      <c r="S8" s="28"/>
      <c r="T8" s="27"/>
      <c r="U8" s="29"/>
      <c r="V8" s="28"/>
      <c r="W8" s="28"/>
      <c r="X8" s="28"/>
      <c r="Y8" s="28">
        <f aca="true" t="shared" si="1" ref="Y8:Y25">ROUND(Q8*AC8,-1)</f>
        <v>0</v>
      </c>
      <c r="Z8" s="75"/>
      <c r="AA8" s="28">
        <f aca="true" t="shared" si="2" ref="AA8:AA25">ROUND(Y8*Z8/100,0)</f>
        <v>0</v>
      </c>
      <c r="AB8" s="28">
        <f aca="true" t="shared" si="3" ref="AB8:AB25">IF(X8=0,"",(AA8-X8)/X8*100)</f>
      </c>
      <c r="AC8" s="28"/>
      <c r="AD8" s="25"/>
      <c r="AE8" s="83"/>
      <c r="AF8" s="35"/>
    </row>
    <row r="9" spans="1:32" ht="15.75" customHeight="1">
      <c r="A9" s="24"/>
      <c r="B9" s="25"/>
      <c r="C9" s="25"/>
      <c r="D9" s="83"/>
      <c r="E9" s="83"/>
      <c r="F9" s="24"/>
      <c r="G9" s="84"/>
      <c r="H9" s="84"/>
      <c r="I9" s="84"/>
      <c r="J9" s="84"/>
      <c r="K9" s="84"/>
      <c r="L9" s="84"/>
      <c r="M9" s="83"/>
      <c r="N9" s="84"/>
      <c r="O9" s="26"/>
      <c r="P9" s="26"/>
      <c r="Q9" s="47"/>
      <c r="R9" s="28">
        <f t="shared" si="0"/>
      </c>
      <c r="S9" s="28"/>
      <c r="T9" s="27"/>
      <c r="U9" s="29"/>
      <c r="V9" s="28"/>
      <c r="W9" s="28"/>
      <c r="X9" s="28"/>
      <c r="Y9" s="28">
        <f t="shared" si="1"/>
        <v>0</v>
      </c>
      <c r="Z9" s="75"/>
      <c r="AA9" s="28">
        <f t="shared" si="2"/>
        <v>0</v>
      </c>
      <c r="AB9" s="28">
        <f t="shared" si="3"/>
      </c>
      <c r="AC9" s="28"/>
      <c r="AD9" s="25"/>
      <c r="AE9" s="83"/>
      <c r="AF9" s="35"/>
    </row>
    <row r="10" spans="1:32" ht="15.75" customHeight="1">
      <c r="A10" s="24"/>
      <c r="B10" s="25"/>
      <c r="C10" s="25"/>
      <c r="D10" s="83"/>
      <c r="E10" s="83"/>
      <c r="F10" s="24"/>
      <c r="G10" s="84"/>
      <c r="H10" s="84"/>
      <c r="I10" s="84"/>
      <c r="J10" s="84"/>
      <c r="K10" s="84"/>
      <c r="L10" s="84"/>
      <c r="M10" s="83"/>
      <c r="N10" s="84"/>
      <c r="O10" s="26"/>
      <c r="P10" s="26"/>
      <c r="Q10" s="47"/>
      <c r="R10" s="28">
        <f t="shared" si="0"/>
      </c>
      <c r="S10" s="28"/>
      <c r="T10" s="27"/>
      <c r="U10" s="29"/>
      <c r="V10" s="28"/>
      <c r="W10" s="28"/>
      <c r="X10" s="28"/>
      <c r="Y10" s="28">
        <f t="shared" si="1"/>
        <v>0</v>
      </c>
      <c r="Z10" s="75"/>
      <c r="AA10" s="28">
        <f t="shared" si="2"/>
        <v>0</v>
      </c>
      <c r="AB10" s="28">
        <f t="shared" si="3"/>
      </c>
      <c r="AC10" s="28"/>
      <c r="AD10" s="25"/>
      <c r="AE10" s="83"/>
      <c r="AF10" s="35"/>
    </row>
    <row r="11" spans="1:32" ht="15.75" customHeight="1">
      <c r="A11" s="24"/>
      <c r="B11" s="25"/>
      <c r="C11" s="25"/>
      <c r="D11" s="83"/>
      <c r="E11" s="83"/>
      <c r="F11" s="24"/>
      <c r="G11" s="84"/>
      <c r="H11" s="84"/>
      <c r="I11" s="84"/>
      <c r="J11" s="84"/>
      <c r="K11" s="84"/>
      <c r="L11" s="84"/>
      <c r="M11" s="83"/>
      <c r="N11" s="84"/>
      <c r="O11" s="26"/>
      <c r="P11" s="26"/>
      <c r="Q11" s="47"/>
      <c r="R11" s="28">
        <f t="shared" si="0"/>
      </c>
      <c r="S11" s="28"/>
      <c r="T11" s="27"/>
      <c r="U11" s="29"/>
      <c r="V11" s="28"/>
      <c r="W11" s="28"/>
      <c r="X11" s="28"/>
      <c r="Y11" s="28">
        <f t="shared" si="1"/>
        <v>0</v>
      </c>
      <c r="Z11" s="75"/>
      <c r="AA11" s="28">
        <f t="shared" si="2"/>
        <v>0</v>
      </c>
      <c r="AB11" s="28">
        <f t="shared" si="3"/>
      </c>
      <c r="AC11" s="28"/>
      <c r="AD11" s="25"/>
      <c r="AE11" s="83"/>
      <c r="AF11" s="35"/>
    </row>
    <row r="12" spans="1:32" ht="15.75" customHeight="1">
      <c r="A12" s="24"/>
      <c r="B12" s="25"/>
      <c r="C12" s="25"/>
      <c r="D12" s="83"/>
      <c r="E12" s="83"/>
      <c r="F12" s="24"/>
      <c r="G12" s="84"/>
      <c r="H12" s="84"/>
      <c r="I12" s="84"/>
      <c r="J12" s="84"/>
      <c r="K12" s="84"/>
      <c r="L12" s="84"/>
      <c r="M12" s="83"/>
      <c r="N12" s="84"/>
      <c r="O12" s="26"/>
      <c r="P12" s="26"/>
      <c r="Q12" s="47"/>
      <c r="R12" s="28">
        <f t="shared" si="0"/>
      </c>
      <c r="S12" s="28"/>
      <c r="T12" s="27"/>
      <c r="U12" s="29"/>
      <c r="V12" s="28"/>
      <c r="W12" s="28"/>
      <c r="X12" s="28"/>
      <c r="Y12" s="28">
        <f t="shared" si="1"/>
        <v>0</v>
      </c>
      <c r="Z12" s="75"/>
      <c r="AA12" s="28">
        <f t="shared" si="2"/>
        <v>0</v>
      </c>
      <c r="AB12" s="28">
        <f t="shared" si="3"/>
      </c>
      <c r="AC12" s="28"/>
      <c r="AD12" s="25"/>
      <c r="AE12" s="83"/>
      <c r="AF12" s="35"/>
    </row>
    <row r="13" spans="1:32" ht="15.75" customHeight="1">
      <c r="A13" s="24"/>
      <c r="B13" s="25"/>
      <c r="C13" s="25"/>
      <c r="D13" s="83"/>
      <c r="E13" s="83"/>
      <c r="F13" s="24"/>
      <c r="G13" s="84"/>
      <c r="H13" s="84"/>
      <c r="I13" s="84"/>
      <c r="J13" s="84"/>
      <c r="K13" s="84"/>
      <c r="L13" s="84"/>
      <c r="M13" s="83"/>
      <c r="N13" s="84"/>
      <c r="O13" s="26"/>
      <c r="P13" s="26"/>
      <c r="Q13" s="47"/>
      <c r="R13" s="28">
        <f t="shared" si="0"/>
      </c>
      <c r="S13" s="28"/>
      <c r="T13" s="27"/>
      <c r="U13" s="29"/>
      <c r="V13" s="28"/>
      <c r="W13" s="28"/>
      <c r="X13" s="28"/>
      <c r="Y13" s="28">
        <f t="shared" si="1"/>
        <v>0</v>
      </c>
      <c r="Z13" s="75"/>
      <c r="AA13" s="28">
        <f t="shared" si="2"/>
        <v>0</v>
      </c>
      <c r="AB13" s="28">
        <f t="shared" si="3"/>
      </c>
      <c r="AC13" s="28"/>
      <c r="AD13" s="25"/>
      <c r="AE13" s="83"/>
      <c r="AF13" s="35"/>
    </row>
    <row r="14" spans="1:32" ht="15.75" customHeight="1">
      <c r="A14" s="24"/>
      <c r="B14" s="25"/>
      <c r="C14" s="25"/>
      <c r="D14" s="83"/>
      <c r="E14" s="83"/>
      <c r="F14" s="24"/>
      <c r="G14" s="84"/>
      <c r="H14" s="84"/>
      <c r="I14" s="84"/>
      <c r="J14" s="84"/>
      <c r="K14" s="84"/>
      <c r="L14" s="84"/>
      <c r="M14" s="83"/>
      <c r="N14" s="84"/>
      <c r="O14" s="26"/>
      <c r="P14" s="26"/>
      <c r="Q14" s="47"/>
      <c r="R14" s="28">
        <f t="shared" si="0"/>
      </c>
      <c r="S14" s="28"/>
      <c r="T14" s="27"/>
      <c r="U14" s="29"/>
      <c r="V14" s="28"/>
      <c r="W14" s="28"/>
      <c r="X14" s="28"/>
      <c r="Y14" s="28">
        <f t="shared" si="1"/>
        <v>0</v>
      </c>
      <c r="Z14" s="75"/>
      <c r="AA14" s="28">
        <f t="shared" si="2"/>
        <v>0</v>
      </c>
      <c r="AB14" s="28">
        <f t="shared" si="3"/>
      </c>
      <c r="AC14" s="28"/>
      <c r="AD14" s="25"/>
      <c r="AE14" s="83"/>
      <c r="AF14" s="35"/>
    </row>
    <row r="15" spans="1:32" ht="15.75" customHeight="1">
      <c r="A15" s="24"/>
      <c r="B15" s="25"/>
      <c r="C15" s="25"/>
      <c r="D15" s="83"/>
      <c r="E15" s="83"/>
      <c r="F15" s="24"/>
      <c r="G15" s="84"/>
      <c r="H15" s="84"/>
      <c r="I15" s="84"/>
      <c r="J15" s="84"/>
      <c r="K15" s="84"/>
      <c r="L15" s="84"/>
      <c r="M15" s="83"/>
      <c r="N15" s="84"/>
      <c r="O15" s="26"/>
      <c r="P15" s="26"/>
      <c r="Q15" s="47"/>
      <c r="R15" s="28">
        <f t="shared" si="0"/>
      </c>
      <c r="S15" s="28"/>
      <c r="T15" s="27"/>
      <c r="U15" s="29"/>
      <c r="V15" s="28"/>
      <c r="W15" s="28"/>
      <c r="X15" s="28"/>
      <c r="Y15" s="28">
        <f t="shared" si="1"/>
        <v>0</v>
      </c>
      <c r="Z15" s="75"/>
      <c r="AA15" s="28">
        <f t="shared" si="2"/>
        <v>0</v>
      </c>
      <c r="AB15" s="28">
        <f t="shared" si="3"/>
      </c>
      <c r="AC15" s="28"/>
      <c r="AD15" s="25"/>
      <c r="AE15" s="83"/>
      <c r="AF15" s="35"/>
    </row>
    <row r="16" spans="1:32" ht="15.75" customHeight="1">
      <c r="A16" s="24"/>
      <c r="B16" s="25"/>
      <c r="C16" s="25"/>
      <c r="D16" s="83"/>
      <c r="E16" s="83"/>
      <c r="F16" s="24"/>
      <c r="G16" s="84"/>
      <c r="H16" s="84"/>
      <c r="I16" s="84"/>
      <c r="J16" s="84"/>
      <c r="K16" s="84"/>
      <c r="L16" s="84"/>
      <c r="M16" s="83"/>
      <c r="N16" s="84"/>
      <c r="O16" s="26"/>
      <c r="P16" s="26"/>
      <c r="Q16" s="47"/>
      <c r="R16" s="28">
        <f t="shared" si="0"/>
      </c>
      <c r="S16" s="28"/>
      <c r="T16" s="27"/>
      <c r="U16" s="29"/>
      <c r="V16" s="28"/>
      <c r="W16" s="28"/>
      <c r="X16" s="28"/>
      <c r="Y16" s="28">
        <f t="shared" si="1"/>
        <v>0</v>
      </c>
      <c r="Z16" s="75"/>
      <c r="AA16" s="28">
        <f t="shared" si="2"/>
        <v>0</v>
      </c>
      <c r="AB16" s="28">
        <f t="shared" si="3"/>
      </c>
      <c r="AC16" s="28"/>
      <c r="AD16" s="25"/>
      <c r="AE16" s="83"/>
      <c r="AF16" s="35"/>
    </row>
    <row r="17" spans="1:32" ht="15.75" customHeight="1">
      <c r="A17" s="24"/>
      <c r="B17" s="25"/>
      <c r="C17" s="25"/>
      <c r="D17" s="83"/>
      <c r="E17" s="83"/>
      <c r="F17" s="24"/>
      <c r="G17" s="84"/>
      <c r="H17" s="84"/>
      <c r="I17" s="84"/>
      <c r="J17" s="84"/>
      <c r="K17" s="84"/>
      <c r="L17" s="84"/>
      <c r="M17" s="83"/>
      <c r="N17" s="84"/>
      <c r="O17" s="26"/>
      <c r="P17" s="26"/>
      <c r="Q17" s="47"/>
      <c r="R17" s="28">
        <f t="shared" si="0"/>
      </c>
      <c r="S17" s="28"/>
      <c r="T17" s="27"/>
      <c r="U17" s="29"/>
      <c r="V17" s="28"/>
      <c r="W17" s="28"/>
      <c r="X17" s="28"/>
      <c r="Y17" s="28">
        <f t="shared" si="1"/>
        <v>0</v>
      </c>
      <c r="Z17" s="75"/>
      <c r="AA17" s="28">
        <f t="shared" si="2"/>
        <v>0</v>
      </c>
      <c r="AB17" s="28">
        <f t="shared" si="3"/>
      </c>
      <c r="AC17" s="28"/>
      <c r="AD17" s="25"/>
      <c r="AE17" s="83"/>
      <c r="AF17" s="35"/>
    </row>
    <row r="18" spans="1:32" ht="15.75" customHeight="1">
      <c r="A18" s="24"/>
      <c r="B18" s="25"/>
      <c r="C18" s="25"/>
      <c r="D18" s="83"/>
      <c r="E18" s="83"/>
      <c r="F18" s="24"/>
      <c r="G18" s="84"/>
      <c r="H18" s="84"/>
      <c r="I18" s="84"/>
      <c r="J18" s="84"/>
      <c r="K18" s="84"/>
      <c r="L18" s="84"/>
      <c r="M18" s="83"/>
      <c r="N18" s="84"/>
      <c r="O18" s="26"/>
      <c r="P18" s="26"/>
      <c r="Q18" s="47"/>
      <c r="R18" s="28">
        <f t="shared" si="0"/>
      </c>
      <c r="S18" s="28"/>
      <c r="T18" s="27"/>
      <c r="U18" s="29"/>
      <c r="V18" s="28"/>
      <c r="W18" s="28"/>
      <c r="X18" s="28"/>
      <c r="Y18" s="28">
        <f t="shared" si="1"/>
        <v>0</v>
      </c>
      <c r="Z18" s="75"/>
      <c r="AA18" s="28">
        <f t="shared" si="2"/>
        <v>0</v>
      </c>
      <c r="AB18" s="28">
        <f t="shared" si="3"/>
      </c>
      <c r="AC18" s="28"/>
      <c r="AD18" s="25"/>
      <c r="AE18" s="83"/>
      <c r="AF18" s="35"/>
    </row>
    <row r="19" spans="1:32" ht="15.75" customHeight="1">
      <c r="A19" s="24"/>
      <c r="B19" s="25"/>
      <c r="C19" s="25"/>
      <c r="D19" s="83"/>
      <c r="E19" s="83"/>
      <c r="F19" s="24"/>
      <c r="G19" s="84"/>
      <c r="H19" s="84"/>
      <c r="I19" s="84"/>
      <c r="J19" s="84"/>
      <c r="K19" s="84"/>
      <c r="L19" s="84"/>
      <c r="M19" s="83"/>
      <c r="N19" s="84"/>
      <c r="O19" s="26"/>
      <c r="P19" s="26"/>
      <c r="Q19" s="47"/>
      <c r="R19" s="28">
        <f t="shared" si="0"/>
      </c>
      <c r="S19" s="28"/>
      <c r="T19" s="27"/>
      <c r="U19" s="29"/>
      <c r="V19" s="28"/>
      <c r="W19" s="28"/>
      <c r="X19" s="28"/>
      <c r="Y19" s="28">
        <f t="shared" si="1"/>
        <v>0</v>
      </c>
      <c r="Z19" s="75"/>
      <c r="AA19" s="28">
        <f t="shared" si="2"/>
        <v>0</v>
      </c>
      <c r="AB19" s="28">
        <f t="shared" si="3"/>
      </c>
      <c r="AC19" s="28"/>
      <c r="AD19" s="25"/>
      <c r="AE19" s="83"/>
      <c r="AF19" s="35"/>
    </row>
    <row r="20" spans="1:32" ht="15.75" customHeight="1">
      <c r="A20" s="24"/>
      <c r="B20" s="25"/>
      <c r="C20" s="25"/>
      <c r="D20" s="83"/>
      <c r="E20" s="83"/>
      <c r="F20" s="24"/>
      <c r="G20" s="84"/>
      <c r="H20" s="84"/>
      <c r="I20" s="84"/>
      <c r="J20" s="84"/>
      <c r="K20" s="84"/>
      <c r="L20" s="84"/>
      <c r="M20" s="83"/>
      <c r="N20" s="84"/>
      <c r="O20" s="26"/>
      <c r="P20" s="26"/>
      <c r="Q20" s="47"/>
      <c r="R20" s="28">
        <f t="shared" si="0"/>
      </c>
      <c r="S20" s="28"/>
      <c r="T20" s="27"/>
      <c r="U20" s="29"/>
      <c r="V20" s="28"/>
      <c r="W20" s="28"/>
      <c r="X20" s="28"/>
      <c r="Y20" s="28">
        <f t="shared" si="1"/>
        <v>0</v>
      </c>
      <c r="Z20" s="75"/>
      <c r="AA20" s="28">
        <f t="shared" si="2"/>
        <v>0</v>
      </c>
      <c r="AB20" s="28">
        <f t="shared" si="3"/>
      </c>
      <c r="AC20" s="28"/>
      <c r="AD20" s="25"/>
      <c r="AE20" s="83"/>
      <c r="AF20" s="35"/>
    </row>
    <row r="21" spans="1:32" ht="15.75" customHeight="1">
      <c r="A21" s="24"/>
      <c r="B21" s="25"/>
      <c r="C21" s="25"/>
      <c r="D21" s="83"/>
      <c r="E21" s="83"/>
      <c r="F21" s="24"/>
      <c r="G21" s="84"/>
      <c r="H21" s="84"/>
      <c r="I21" s="84"/>
      <c r="J21" s="84"/>
      <c r="K21" s="84"/>
      <c r="L21" s="84"/>
      <c r="M21" s="83"/>
      <c r="N21" s="84"/>
      <c r="O21" s="26"/>
      <c r="P21" s="26"/>
      <c r="Q21" s="47"/>
      <c r="R21" s="28">
        <f t="shared" si="0"/>
      </c>
      <c r="S21" s="28"/>
      <c r="T21" s="27"/>
      <c r="U21" s="29"/>
      <c r="V21" s="28"/>
      <c r="W21" s="28"/>
      <c r="X21" s="28"/>
      <c r="Y21" s="28">
        <f t="shared" si="1"/>
        <v>0</v>
      </c>
      <c r="Z21" s="75"/>
      <c r="AA21" s="28">
        <f t="shared" si="2"/>
        <v>0</v>
      </c>
      <c r="AB21" s="28">
        <f t="shared" si="3"/>
      </c>
      <c r="AC21" s="28"/>
      <c r="AD21" s="25"/>
      <c r="AE21" s="83"/>
      <c r="AF21" s="35"/>
    </row>
    <row r="22" spans="1:32" ht="15.75" customHeight="1">
      <c r="A22" s="24"/>
      <c r="B22" s="25"/>
      <c r="C22" s="25"/>
      <c r="D22" s="83"/>
      <c r="E22" s="83"/>
      <c r="F22" s="24"/>
      <c r="G22" s="84"/>
      <c r="H22" s="84"/>
      <c r="I22" s="84"/>
      <c r="J22" s="84"/>
      <c r="K22" s="84"/>
      <c r="L22" s="84"/>
      <c r="M22" s="83"/>
      <c r="N22" s="84"/>
      <c r="O22" s="26"/>
      <c r="P22" s="26"/>
      <c r="Q22" s="47"/>
      <c r="R22" s="28">
        <f t="shared" si="0"/>
      </c>
      <c r="S22" s="28"/>
      <c r="T22" s="27"/>
      <c r="U22" s="29"/>
      <c r="V22" s="28"/>
      <c r="W22" s="28"/>
      <c r="X22" s="28"/>
      <c r="Y22" s="28">
        <f t="shared" si="1"/>
        <v>0</v>
      </c>
      <c r="Z22" s="75"/>
      <c r="AA22" s="28">
        <f t="shared" si="2"/>
        <v>0</v>
      </c>
      <c r="AB22" s="28">
        <f t="shared" si="3"/>
      </c>
      <c r="AC22" s="28"/>
      <c r="AD22" s="25"/>
      <c r="AE22" s="83"/>
      <c r="AF22" s="35"/>
    </row>
    <row r="23" spans="1:32" ht="15.75" customHeight="1">
      <c r="A23" s="24"/>
      <c r="B23" s="25"/>
      <c r="C23" s="25"/>
      <c r="D23" s="83"/>
      <c r="E23" s="83"/>
      <c r="F23" s="24"/>
      <c r="G23" s="84"/>
      <c r="H23" s="84"/>
      <c r="I23" s="84"/>
      <c r="J23" s="84"/>
      <c r="K23" s="84"/>
      <c r="L23" s="84"/>
      <c r="M23" s="83"/>
      <c r="N23" s="84"/>
      <c r="O23" s="26"/>
      <c r="P23" s="26"/>
      <c r="Q23" s="47"/>
      <c r="R23" s="28">
        <f t="shared" si="0"/>
      </c>
      <c r="S23" s="28"/>
      <c r="T23" s="27"/>
      <c r="U23" s="29"/>
      <c r="V23" s="28"/>
      <c r="W23" s="28"/>
      <c r="X23" s="28"/>
      <c r="Y23" s="28">
        <f t="shared" si="1"/>
        <v>0</v>
      </c>
      <c r="Z23" s="75"/>
      <c r="AA23" s="28">
        <f t="shared" si="2"/>
        <v>0</v>
      </c>
      <c r="AB23" s="28">
        <f t="shared" si="3"/>
      </c>
      <c r="AC23" s="28"/>
      <c r="AD23" s="25"/>
      <c r="AE23" s="83"/>
      <c r="AF23" s="35"/>
    </row>
    <row r="24" spans="1:32" ht="15.75" customHeight="1">
      <c r="A24" s="24"/>
      <c r="B24" s="25"/>
      <c r="C24" s="25"/>
      <c r="D24" s="83"/>
      <c r="E24" s="83"/>
      <c r="F24" s="24"/>
      <c r="G24" s="84"/>
      <c r="H24" s="84"/>
      <c r="I24" s="84"/>
      <c r="J24" s="84"/>
      <c r="K24" s="84"/>
      <c r="L24" s="84"/>
      <c r="M24" s="83"/>
      <c r="N24" s="84"/>
      <c r="O24" s="26"/>
      <c r="P24" s="26"/>
      <c r="Q24" s="47"/>
      <c r="R24" s="28">
        <f t="shared" si="0"/>
      </c>
      <c r="S24" s="28"/>
      <c r="T24" s="27"/>
      <c r="U24" s="29"/>
      <c r="V24" s="28"/>
      <c r="W24" s="28"/>
      <c r="X24" s="28"/>
      <c r="Y24" s="28">
        <f t="shared" si="1"/>
        <v>0</v>
      </c>
      <c r="Z24" s="75"/>
      <c r="AA24" s="28">
        <f t="shared" si="2"/>
        <v>0</v>
      </c>
      <c r="AB24" s="28">
        <f t="shared" si="3"/>
      </c>
      <c r="AC24" s="28"/>
      <c r="AD24" s="25"/>
      <c r="AE24" s="83"/>
      <c r="AF24" s="35"/>
    </row>
    <row r="25" spans="1:32" ht="15.75" customHeight="1">
      <c r="A25" s="24"/>
      <c r="B25" s="25"/>
      <c r="C25" s="25"/>
      <c r="D25" s="83"/>
      <c r="E25" s="83"/>
      <c r="F25" s="24"/>
      <c r="G25" s="84"/>
      <c r="H25" s="84"/>
      <c r="I25" s="84"/>
      <c r="J25" s="84"/>
      <c r="K25" s="84"/>
      <c r="L25" s="84"/>
      <c r="M25" s="83"/>
      <c r="N25" s="84"/>
      <c r="O25" s="26"/>
      <c r="P25" s="26"/>
      <c r="Q25" s="47"/>
      <c r="R25" s="28">
        <f t="shared" si="0"/>
      </c>
      <c r="S25" s="28"/>
      <c r="T25" s="27"/>
      <c r="U25" s="29"/>
      <c r="V25" s="28"/>
      <c r="W25" s="28"/>
      <c r="X25" s="28"/>
      <c r="Y25" s="28">
        <f t="shared" si="1"/>
        <v>0</v>
      </c>
      <c r="Z25" s="75"/>
      <c r="AA25" s="28">
        <f t="shared" si="2"/>
        <v>0</v>
      </c>
      <c r="AB25" s="28">
        <f t="shared" si="3"/>
      </c>
      <c r="AC25" s="28"/>
      <c r="AD25" s="25"/>
      <c r="AE25" s="83"/>
      <c r="AF25" s="35"/>
    </row>
    <row r="26" spans="1:32" ht="15.75" customHeight="1">
      <c r="A26" s="24"/>
      <c r="B26" s="25"/>
      <c r="C26" s="25"/>
      <c r="D26" s="83"/>
      <c r="E26" s="83"/>
      <c r="F26" s="24"/>
      <c r="G26" s="84"/>
      <c r="H26" s="84"/>
      <c r="I26" s="84"/>
      <c r="J26" s="84"/>
      <c r="K26" s="84"/>
      <c r="L26" s="84"/>
      <c r="M26" s="83"/>
      <c r="N26" s="84"/>
      <c r="O26" s="26"/>
      <c r="P26" s="26"/>
      <c r="Q26" s="47"/>
      <c r="R26" s="28"/>
      <c r="S26" s="28"/>
      <c r="T26" s="27"/>
      <c r="U26" s="29"/>
      <c r="V26" s="28"/>
      <c r="W26" s="28"/>
      <c r="X26" s="28"/>
      <c r="Y26" s="28"/>
      <c r="Z26" s="75"/>
      <c r="AA26" s="28"/>
      <c r="AB26" s="28"/>
      <c r="AC26" s="28"/>
      <c r="AD26" s="25"/>
      <c r="AE26" s="83"/>
      <c r="AF26" s="35"/>
    </row>
    <row r="27" spans="1:32" ht="15.75" customHeight="1">
      <c r="A27" s="30" t="s">
        <v>335</v>
      </c>
      <c r="B27" s="78"/>
      <c r="C27" s="45"/>
      <c r="D27" s="155"/>
      <c r="E27" s="155"/>
      <c r="F27" s="24"/>
      <c r="G27" s="84"/>
      <c r="H27" s="84"/>
      <c r="I27" s="84"/>
      <c r="J27" s="84"/>
      <c r="K27" s="84"/>
      <c r="L27" s="84"/>
      <c r="M27" s="84"/>
      <c r="N27" s="84"/>
      <c r="O27" s="26"/>
      <c r="P27" s="26"/>
      <c r="Q27" s="35"/>
      <c r="R27" s="28"/>
      <c r="S27" s="28">
        <f>SUM(S7:S26)</f>
        <v>0</v>
      </c>
      <c r="T27" s="27">
        <f aca="true" t="shared" si="4" ref="T27:AA27">SUM(T7:T26)</f>
        <v>0</v>
      </c>
      <c r="U27" s="29">
        <f t="shared" si="4"/>
        <v>0</v>
      </c>
      <c r="V27" s="28">
        <f t="shared" si="4"/>
        <v>0</v>
      </c>
      <c r="W27" s="28">
        <f t="shared" si="4"/>
        <v>0</v>
      </c>
      <c r="X27" s="28">
        <f t="shared" si="4"/>
        <v>0</v>
      </c>
      <c r="Y27" s="28">
        <f t="shared" si="4"/>
        <v>0</v>
      </c>
      <c r="Z27" s="75"/>
      <c r="AA27" s="28">
        <f t="shared" si="4"/>
        <v>0</v>
      </c>
      <c r="AB27" s="28">
        <f>IF(X27=0,"",(AA27-X27)/X27*100)</f>
      </c>
      <c r="AC27" s="28"/>
      <c r="AD27" s="25"/>
      <c r="AE27" s="83"/>
      <c r="AF27" s="35"/>
    </row>
    <row r="28" spans="1:23" ht="15.75" customHeight="1">
      <c r="A28" s="32" t="str">
        <f>'填表说明'!B12</f>
        <v>资产占有单位填表人：</v>
      </c>
      <c r="W28" s="32" t="str">
        <f>'构筑物'!N28</f>
        <v>评估人员：</v>
      </c>
    </row>
    <row r="29" ht="15.75" customHeight="1">
      <c r="A29" s="32" t="str">
        <f>'填表说明'!B16</f>
        <v>填表日期：2017年01月10日</v>
      </c>
    </row>
  </sheetData>
  <sheetProtection/>
  <mergeCells count="30">
    <mergeCell ref="A2:AC2"/>
    <mergeCell ref="A3:AD3"/>
    <mergeCell ref="S5:T5"/>
    <mergeCell ref="U5:V5"/>
    <mergeCell ref="W5:X5"/>
    <mergeCell ref="Y5:AA5"/>
    <mergeCell ref="A27:C27"/>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AB5:AB6"/>
    <mergeCell ref="AC5:AC6"/>
    <mergeCell ref="AD5:AD6"/>
    <mergeCell ref="AE5:AE6"/>
    <mergeCell ref="AF5:AF6"/>
  </mergeCells>
  <hyperlinks>
    <hyperlink ref="A1" location="索引目录!E35" display="返回索引页"/>
    <hyperlink ref="B1" location="固定资产汇总!B8" display="返回"/>
  </hyperlinks>
  <printOptions horizontalCentered="1"/>
  <pageMargins left="0.35" right="0.35" top="0.79" bottom="0.79" header="1.01" footer="0.51"/>
  <pageSetup fitToHeight="0" fitToWidth="1" horizontalDpi="300" verticalDpi="300" orientation="landscape" paperSize="9" scale="59"/>
  <headerFooter alignWithMargins="0">
    <oddHeader>&amp;R&amp;"宋体,常规"&amp;10表&amp;"Times New Roman,常规"5-1-1
&amp;"宋体,常规"共&amp;"Times New Roman,常规"&amp;N&amp;"宋体,常规"页第&amp;"Times New Roman,常规"&amp;P&amp;"宋体,常规"页</oddHeader>
  </headerFooter>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X29"/>
  <sheetViews>
    <sheetView workbookViewId="0" topLeftCell="A1">
      <selection activeCell="E7" sqref="E7"/>
    </sheetView>
  </sheetViews>
  <sheetFormatPr defaultColWidth="8.75390625" defaultRowHeight="15.75" customHeight="1" outlineLevelCol="1"/>
  <cols>
    <col min="1" max="1" width="5.875" style="13" customWidth="1"/>
    <col min="2" max="2" width="14.75390625" style="13" customWidth="1"/>
    <col min="3" max="3" width="5.625" style="13" customWidth="1"/>
    <col min="4" max="4" width="8.00390625" style="13" customWidth="1" outlineLevel="1"/>
    <col min="5" max="5" width="5.125" style="13" customWidth="1"/>
    <col min="6" max="6" width="4.375" style="13" customWidth="1"/>
    <col min="7" max="7" width="5.125" style="13" customWidth="1"/>
    <col min="8" max="8" width="5.25390625" style="13" customWidth="1"/>
    <col min="9" max="9" width="7.75390625" style="13" customWidth="1"/>
    <col min="10" max="11" width="11.00390625" style="13" customWidth="1" outlineLevel="1"/>
    <col min="12" max="16" width="11.00390625" style="13" customWidth="1"/>
    <col min="17" max="17" width="7.25390625" style="13" customWidth="1"/>
    <col min="18" max="18" width="11.00390625" style="13" customWidth="1"/>
    <col min="19" max="19" width="7.50390625" style="13" customWidth="1"/>
    <col min="20" max="20" width="7.625" style="13" customWidth="1"/>
    <col min="21" max="21" width="7.25390625" style="13" customWidth="1"/>
    <col min="22" max="32" width="9.00390625" style="13" bestFit="1" customWidth="1"/>
    <col min="33" max="16384" width="8.75390625" style="13" customWidth="1"/>
  </cols>
  <sheetData>
    <row r="1" spans="1:24" ht="14.25">
      <c r="A1" s="14" t="s">
        <v>98</v>
      </c>
      <c r="B1" s="15" t="s">
        <v>223</v>
      </c>
      <c r="C1" s="16"/>
      <c r="D1" s="16"/>
      <c r="E1" s="16"/>
      <c r="F1" s="16"/>
      <c r="G1" s="16"/>
      <c r="H1" s="16"/>
      <c r="I1" s="16"/>
      <c r="J1" s="16"/>
      <c r="K1" s="16"/>
      <c r="L1" s="16"/>
      <c r="M1" s="16"/>
      <c r="N1" s="16"/>
      <c r="O1" s="16"/>
      <c r="P1" s="16"/>
      <c r="Q1" s="16"/>
      <c r="R1" s="16"/>
      <c r="S1" s="16"/>
      <c r="T1" s="16"/>
      <c r="U1" s="16"/>
      <c r="V1" s="16"/>
      <c r="W1" s="16"/>
      <c r="X1" s="16"/>
    </row>
    <row r="2" spans="1:24" s="11" customFormat="1" ht="30" customHeight="1">
      <c r="A2" s="17" t="s">
        <v>485</v>
      </c>
      <c r="B2" s="18"/>
      <c r="C2" s="18"/>
      <c r="D2" s="18"/>
      <c r="E2" s="18"/>
      <c r="F2" s="18"/>
      <c r="G2" s="18"/>
      <c r="H2" s="18"/>
      <c r="I2" s="18"/>
      <c r="J2" s="18"/>
      <c r="K2" s="18"/>
      <c r="L2" s="18"/>
      <c r="M2" s="18"/>
      <c r="N2" s="18"/>
      <c r="O2" s="18"/>
      <c r="P2" s="18"/>
      <c r="Q2" s="18"/>
      <c r="R2" s="18"/>
      <c r="S2" s="18"/>
      <c r="T2" s="18"/>
      <c r="U2" s="18"/>
      <c r="V2" s="18"/>
      <c r="W2" s="18"/>
      <c r="X2" s="18"/>
    </row>
    <row r="3" spans="1:24" ht="13.5" customHeight="1">
      <c r="A3" s="19" t="str">
        <f>'填表说明'!B9</f>
        <v>评估基准日：2016年12月31日</v>
      </c>
      <c r="B3" s="19"/>
      <c r="C3" s="19"/>
      <c r="D3" s="19"/>
      <c r="E3" s="19"/>
      <c r="F3" s="19"/>
      <c r="G3" s="19"/>
      <c r="H3" s="19"/>
      <c r="I3" s="33"/>
      <c r="J3" s="33"/>
      <c r="K3" s="33"/>
      <c r="L3" s="33"/>
      <c r="M3" s="33"/>
      <c r="N3" s="33"/>
      <c r="O3" s="33"/>
      <c r="P3" s="33"/>
      <c r="Q3" s="33"/>
      <c r="R3" s="33"/>
      <c r="S3" s="33"/>
      <c r="T3" s="33"/>
      <c r="U3" s="33"/>
      <c r="V3" s="16"/>
      <c r="W3" s="16"/>
      <c r="X3" s="16"/>
    </row>
    <row r="4" spans="1:21" ht="15.75" customHeight="1">
      <c r="A4" s="20" t="str">
        <f>'填表说明'!B11</f>
        <v>资产占有单位名称：黑龙江斯达特兽药有限公司</v>
      </c>
      <c r="U4" s="34" t="s">
        <v>100</v>
      </c>
    </row>
    <row r="5" spans="1:21" s="12" customFormat="1" ht="15.75" customHeight="1">
      <c r="A5" s="21" t="s">
        <v>173</v>
      </c>
      <c r="B5" s="24" t="s">
        <v>486</v>
      </c>
      <c r="C5" s="21" t="s">
        <v>439</v>
      </c>
      <c r="D5" s="81" t="s">
        <v>446</v>
      </c>
      <c r="E5" s="72" t="s">
        <v>448</v>
      </c>
      <c r="F5" s="72" t="s">
        <v>487</v>
      </c>
      <c r="G5" s="72" t="s">
        <v>488</v>
      </c>
      <c r="H5" s="90" t="s">
        <v>374</v>
      </c>
      <c r="I5" s="72" t="s">
        <v>489</v>
      </c>
      <c r="J5" s="21" t="s">
        <v>205</v>
      </c>
      <c r="K5" s="43"/>
      <c r="L5" s="78" t="s">
        <v>206</v>
      </c>
      <c r="M5" s="31"/>
      <c r="N5" s="21" t="s">
        <v>207</v>
      </c>
      <c r="O5" s="24"/>
      <c r="P5" s="21" t="s">
        <v>208</v>
      </c>
      <c r="Q5" s="24"/>
      <c r="R5" s="24"/>
      <c r="S5" s="72" t="s">
        <v>228</v>
      </c>
      <c r="T5" s="72" t="s">
        <v>451</v>
      </c>
      <c r="U5" s="72" t="s">
        <v>176</v>
      </c>
    </row>
    <row r="6" spans="1:21" s="12" customFormat="1" ht="15.75" customHeight="1">
      <c r="A6" s="24"/>
      <c r="B6" s="24"/>
      <c r="C6" s="24"/>
      <c r="D6" s="82"/>
      <c r="E6" s="24"/>
      <c r="F6" s="24"/>
      <c r="G6" s="24"/>
      <c r="H6" s="91"/>
      <c r="I6" s="24"/>
      <c r="J6" s="21" t="s">
        <v>454</v>
      </c>
      <c r="K6" s="22" t="s">
        <v>455</v>
      </c>
      <c r="L6" s="45" t="s">
        <v>454</v>
      </c>
      <c r="M6" s="21" t="s">
        <v>455</v>
      </c>
      <c r="N6" s="21" t="s">
        <v>454</v>
      </c>
      <c r="O6" s="21" t="s">
        <v>455</v>
      </c>
      <c r="P6" s="21" t="s">
        <v>454</v>
      </c>
      <c r="Q6" s="21" t="s">
        <v>392</v>
      </c>
      <c r="R6" s="21" t="s">
        <v>455</v>
      </c>
      <c r="S6" s="24"/>
      <c r="T6" s="24"/>
      <c r="U6" s="24"/>
    </row>
    <row r="7" spans="1:21" ht="15.75" customHeight="1">
      <c r="A7" s="24"/>
      <c r="B7" s="25"/>
      <c r="C7" s="24"/>
      <c r="D7" s="83"/>
      <c r="E7" s="26"/>
      <c r="F7" s="26"/>
      <c r="G7" s="24"/>
      <c r="H7" s="24"/>
      <c r="I7" s="47"/>
      <c r="J7" s="28"/>
      <c r="K7" s="27"/>
      <c r="L7" s="29"/>
      <c r="M7" s="28"/>
      <c r="N7" s="28"/>
      <c r="O7" s="28"/>
      <c r="P7" s="28"/>
      <c r="Q7" s="75"/>
      <c r="R7" s="28">
        <f>ROUND(P7*Q7/100,0)</f>
        <v>0</v>
      </c>
      <c r="S7" s="28">
        <f>IF(O7=0,"",(R7-O7)/O7*100)</f>
      </c>
      <c r="T7" s="28"/>
      <c r="U7" s="25"/>
    </row>
    <row r="8" spans="1:21" ht="15.75" customHeight="1">
      <c r="A8" s="24"/>
      <c r="B8" s="25"/>
      <c r="C8" s="24"/>
      <c r="D8" s="83"/>
      <c r="E8" s="26"/>
      <c r="F8" s="26"/>
      <c r="G8" s="24"/>
      <c r="H8" s="24"/>
      <c r="I8" s="47"/>
      <c r="J8" s="28"/>
      <c r="K8" s="27"/>
      <c r="L8" s="29"/>
      <c r="M8" s="28"/>
      <c r="N8" s="28"/>
      <c r="O8" s="28"/>
      <c r="P8" s="28"/>
      <c r="Q8" s="75"/>
      <c r="R8" s="28">
        <f aca="true" t="shared" si="0" ref="R8:R25">ROUND(P8*Q8/100,0)</f>
        <v>0</v>
      </c>
      <c r="S8" s="28">
        <f aca="true" t="shared" si="1" ref="S8:S25">IF(O8=0,"",(R8-O8)/O8*100)</f>
      </c>
      <c r="T8" s="28"/>
      <c r="U8" s="25"/>
    </row>
    <row r="9" spans="1:21" ht="15.75" customHeight="1">
      <c r="A9" s="24"/>
      <c r="B9" s="25"/>
      <c r="C9" s="24"/>
      <c r="D9" s="83"/>
      <c r="E9" s="26"/>
      <c r="F9" s="26"/>
      <c r="G9" s="24"/>
      <c r="H9" s="24"/>
      <c r="I9" s="47"/>
      <c r="J9" s="28"/>
      <c r="K9" s="27"/>
      <c r="L9" s="29"/>
      <c r="M9" s="28"/>
      <c r="N9" s="28"/>
      <c r="O9" s="28"/>
      <c r="P9" s="28"/>
      <c r="Q9" s="75"/>
      <c r="R9" s="28">
        <f t="shared" si="0"/>
        <v>0</v>
      </c>
      <c r="S9" s="28">
        <f t="shared" si="1"/>
      </c>
      <c r="T9" s="28"/>
      <c r="U9" s="25"/>
    </row>
    <row r="10" spans="1:21" ht="15.75" customHeight="1">
      <c r="A10" s="24"/>
      <c r="B10" s="25"/>
      <c r="C10" s="24"/>
      <c r="D10" s="83"/>
      <c r="E10" s="26"/>
      <c r="F10" s="26"/>
      <c r="G10" s="24"/>
      <c r="H10" s="24"/>
      <c r="I10" s="47"/>
      <c r="J10" s="28"/>
      <c r="K10" s="27"/>
      <c r="L10" s="29"/>
      <c r="M10" s="28"/>
      <c r="N10" s="28"/>
      <c r="O10" s="28"/>
      <c r="P10" s="28"/>
      <c r="Q10" s="75"/>
      <c r="R10" s="28">
        <f t="shared" si="0"/>
        <v>0</v>
      </c>
      <c r="S10" s="28">
        <f t="shared" si="1"/>
      </c>
      <c r="T10" s="28"/>
      <c r="U10" s="25"/>
    </row>
    <row r="11" spans="1:21" ht="15.75" customHeight="1">
      <c r="A11" s="24"/>
      <c r="B11" s="25"/>
      <c r="C11" s="24"/>
      <c r="D11" s="83"/>
      <c r="E11" s="26"/>
      <c r="F11" s="26"/>
      <c r="G11" s="24"/>
      <c r="H11" s="24"/>
      <c r="I11" s="47"/>
      <c r="J11" s="28"/>
      <c r="K11" s="27"/>
      <c r="L11" s="29"/>
      <c r="M11" s="28"/>
      <c r="N11" s="28"/>
      <c r="O11" s="28"/>
      <c r="P11" s="28"/>
      <c r="Q11" s="75"/>
      <c r="R11" s="28">
        <f t="shared" si="0"/>
        <v>0</v>
      </c>
      <c r="S11" s="28">
        <f t="shared" si="1"/>
      </c>
      <c r="T11" s="28"/>
      <c r="U11" s="25"/>
    </row>
    <row r="12" spans="1:21" ht="15.75" customHeight="1">
      <c r="A12" s="24"/>
      <c r="B12" s="25"/>
      <c r="C12" s="24"/>
      <c r="D12" s="83"/>
      <c r="E12" s="26"/>
      <c r="F12" s="26"/>
      <c r="G12" s="24"/>
      <c r="H12" s="24"/>
      <c r="I12" s="47"/>
      <c r="J12" s="28"/>
      <c r="K12" s="27"/>
      <c r="L12" s="29"/>
      <c r="M12" s="28"/>
      <c r="N12" s="28"/>
      <c r="O12" s="28"/>
      <c r="P12" s="28"/>
      <c r="Q12" s="75"/>
      <c r="R12" s="28">
        <f t="shared" si="0"/>
        <v>0</v>
      </c>
      <c r="S12" s="28">
        <f t="shared" si="1"/>
      </c>
      <c r="T12" s="28"/>
      <c r="U12" s="25"/>
    </row>
    <row r="13" spans="1:21" ht="15.75" customHeight="1">
      <c r="A13" s="24"/>
      <c r="B13" s="25"/>
      <c r="C13" s="24"/>
      <c r="D13" s="83"/>
      <c r="E13" s="26"/>
      <c r="F13" s="26"/>
      <c r="G13" s="24"/>
      <c r="H13" s="24"/>
      <c r="I13" s="47"/>
      <c r="J13" s="28"/>
      <c r="K13" s="27"/>
      <c r="L13" s="29"/>
      <c r="M13" s="28"/>
      <c r="N13" s="28"/>
      <c r="O13" s="28"/>
      <c r="P13" s="28"/>
      <c r="Q13" s="75"/>
      <c r="R13" s="28">
        <f t="shared" si="0"/>
        <v>0</v>
      </c>
      <c r="S13" s="28">
        <f t="shared" si="1"/>
      </c>
      <c r="T13" s="28"/>
      <c r="U13" s="25"/>
    </row>
    <row r="14" spans="1:21" ht="15.75" customHeight="1">
      <c r="A14" s="24"/>
      <c r="B14" s="25"/>
      <c r="C14" s="24"/>
      <c r="D14" s="83"/>
      <c r="E14" s="26"/>
      <c r="F14" s="26"/>
      <c r="G14" s="24"/>
      <c r="H14" s="24"/>
      <c r="I14" s="47"/>
      <c r="J14" s="28"/>
      <c r="K14" s="27"/>
      <c r="L14" s="29"/>
      <c r="M14" s="28"/>
      <c r="N14" s="28"/>
      <c r="O14" s="28"/>
      <c r="P14" s="28"/>
      <c r="Q14" s="75"/>
      <c r="R14" s="28">
        <f t="shared" si="0"/>
        <v>0</v>
      </c>
      <c r="S14" s="28">
        <f t="shared" si="1"/>
      </c>
      <c r="T14" s="28"/>
      <c r="U14" s="25"/>
    </row>
    <row r="15" spans="1:21" ht="15.75" customHeight="1">
      <c r="A15" s="24"/>
      <c r="B15" s="25"/>
      <c r="C15" s="24"/>
      <c r="D15" s="83"/>
      <c r="E15" s="26"/>
      <c r="F15" s="26"/>
      <c r="G15" s="24"/>
      <c r="H15" s="24"/>
      <c r="I15" s="47"/>
      <c r="J15" s="28"/>
      <c r="K15" s="27"/>
      <c r="L15" s="29"/>
      <c r="M15" s="28"/>
      <c r="N15" s="28"/>
      <c r="O15" s="28"/>
      <c r="P15" s="28"/>
      <c r="Q15" s="75"/>
      <c r="R15" s="28">
        <f t="shared" si="0"/>
        <v>0</v>
      </c>
      <c r="S15" s="28">
        <f t="shared" si="1"/>
      </c>
      <c r="T15" s="28"/>
      <c r="U15" s="25"/>
    </row>
    <row r="16" spans="1:21" ht="15.75" customHeight="1">
      <c r="A16" s="24"/>
      <c r="B16" s="25"/>
      <c r="C16" s="24"/>
      <c r="D16" s="83"/>
      <c r="E16" s="26"/>
      <c r="F16" s="26"/>
      <c r="G16" s="24"/>
      <c r="H16" s="24"/>
      <c r="I16" s="47"/>
      <c r="J16" s="28"/>
      <c r="K16" s="27"/>
      <c r="L16" s="29"/>
      <c r="M16" s="28"/>
      <c r="N16" s="28"/>
      <c r="O16" s="28"/>
      <c r="P16" s="28"/>
      <c r="Q16" s="75"/>
      <c r="R16" s="28">
        <f t="shared" si="0"/>
        <v>0</v>
      </c>
      <c r="S16" s="28">
        <f t="shared" si="1"/>
      </c>
      <c r="T16" s="28"/>
      <c r="U16" s="25"/>
    </row>
    <row r="17" spans="1:21" ht="15.75" customHeight="1">
      <c r="A17" s="24"/>
      <c r="B17" s="25"/>
      <c r="C17" s="24"/>
      <c r="D17" s="83"/>
      <c r="E17" s="26"/>
      <c r="F17" s="26"/>
      <c r="G17" s="24"/>
      <c r="H17" s="24"/>
      <c r="I17" s="47"/>
      <c r="J17" s="28"/>
      <c r="K17" s="27"/>
      <c r="L17" s="29"/>
      <c r="M17" s="28"/>
      <c r="N17" s="28"/>
      <c r="O17" s="28"/>
      <c r="P17" s="28"/>
      <c r="Q17" s="75"/>
      <c r="R17" s="28">
        <f t="shared" si="0"/>
        <v>0</v>
      </c>
      <c r="S17" s="28">
        <f t="shared" si="1"/>
      </c>
      <c r="T17" s="28"/>
      <c r="U17" s="25"/>
    </row>
    <row r="18" spans="1:21" ht="15.75" customHeight="1">
      <c r="A18" s="24"/>
      <c r="B18" s="25"/>
      <c r="C18" s="24"/>
      <c r="D18" s="83"/>
      <c r="E18" s="26"/>
      <c r="F18" s="26"/>
      <c r="G18" s="24"/>
      <c r="H18" s="24"/>
      <c r="I18" s="47"/>
      <c r="J18" s="28"/>
      <c r="K18" s="27"/>
      <c r="L18" s="29"/>
      <c r="M18" s="28"/>
      <c r="N18" s="28"/>
      <c r="O18" s="28"/>
      <c r="P18" s="28"/>
      <c r="Q18" s="75"/>
      <c r="R18" s="28">
        <f t="shared" si="0"/>
        <v>0</v>
      </c>
      <c r="S18" s="28">
        <f t="shared" si="1"/>
      </c>
      <c r="T18" s="28"/>
      <c r="U18" s="25"/>
    </row>
    <row r="19" spans="1:21" ht="15.75" customHeight="1">
      <c r="A19" s="24"/>
      <c r="B19" s="25"/>
      <c r="C19" s="24"/>
      <c r="D19" s="83"/>
      <c r="E19" s="26"/>
      <c r="F19" s="26"/>
      <c r="G19" s="24"/>
      <c r="H19" s="24"/>
      <c r="I19" s="47"/>
      <c r="J19" s="28"/>
      <c r="K19" s="27"/>
      <c r="L19" s="29"/>
      <c r="M19" s="28"/>
      <c r="N19" s="28"/>
      <c r="O19" s="28"/>
      <c r="P19" s="28"/>
      <c r="Q19" s="75"/>
      <c r="R19" s="28">
        <f t="shared" si="0"/>
        <v>0</v>
      </c>
      <c r="S19" s="28">
        <f t="shared" si="1"/>
      </c>
      <c r="T19" s="28"/>
      <c r="U19" s="25"/>
    </row>
    <row r="20" spans="1:21" ht="15.75" customHeight="1">
      <c r="A20" s="24"/>
      <c r="B20" s="25"/>
      <c r="C20" s="24"/>
      <c r="D20" s="83"/>
      <c r="E20" s="26"/>
      <c r="F20" s="26"/>
      <c r="G20" s="24"/>
      <c r="H20" s="24"/>
      <c r="I20" s="47"/>
      <c r="J20" s="28"/>
      <c r="K20" s="27"/>
      <c r="L20" s="29"/>
      <c r="M20" s="28"/>
      <c r="N20" s="28"/>
      <c r="O20" s="28"/>
      <c r="P20" s="28"/>
      <c r="Q20" s="75"/>
      <c r="R20" s="28">
        <f t="shared" si="0"/>
        <v>0</v>
      </c>
      <c r="S20" s="28">
        <f t="shared" si="1"/>
      </c>
      <c r="T20" s="28"/>
      <c r="U20" s="25"/>
    </row>
    <row r="21" spans="1:21" ht="15.75" customHeight="1">
      <c r="A21" s="24"/>
      <c r="B21" s="25"/>
      <c r="C21" s="24"/>
      <c r="D21" s="83"/>
      <c r="E21" s="26"/>
      <c r="F21" s="26"/>
      <c r="G21" s="24"/>
      <c r="H21" s="24"/>
      <c r="I21" s="47"/>
      <c r="J21" s="28"/>
      <c r="K21" s="27"/>
      <c r="L21" s="29"/>
      <c r="M21" s="28"/>
      <c r="N21" s="28"/>
      <c r="O21" s="28"/>
      <c r="P21" s="28"/>
      <c r="Q21" s="75"/>
      <c r="R21" s="28">
        <f t="shared" si="0"/>
        <v>0</v>
      </c>
      <c r="S21" s="28">
        <f t="shared" si="1"/>
      </c>
      <c r="T21" s="28"/>
      <c r="U21" s="25"/>
    </row>
    <row r="22" spans="1:21" ht="15.75" customHeight="1">
      <c r="A22" s="24"/>
      <c r="B22" s="25"/>
      <c r="C22" s="24"/>
      <c r="D22" s="83"/>
      <c r="E22" s="26"/>
      <c r="F22" s="26"/>
      <c r="G22" s="24"/>
      <c r="H22" s="24"/>
      <c r="I22" s="47"/>
      <c r="J22" s="28"/>
      <c r="K22" s="27"/>
      <c r="L22" s="29"/>
      <c r="M22" s="28"/>
      <c r="N22" s="28"/>
      <c r="O22" s="28"/>
      <c r="P22" s="28"/>
      <c r="Q22" s="75"/>
      <c r="R22" s="28">
        <f t="shared" si="0"/>
        <v>0</v>
      </c>
      <c r="S22" s="28">
        <f t="shared" si="1"/>
      </c>
      <c r="T22" s="28"/>
      <c r="U22" s="25"/>
    </row>
    <row r="23" spans="1:21" ht="15.75" customHeight="1">
      <c r="A23" s="24"/>
      <c r="B23" s="25"/>
      <c r="C23" s="24"/>
      <c r="D23" s="83"/>
      <c r="E23" s="26"/>
      <c r="F23" s="26"/>
      <c r="G23" s="24"/>
      <c r="H23" s="24"/>
      <c r="I23" s="47"/>
      <c r="J23" s="28"/>
      <c r="K23" s="27"/>
      <c r="L23" s="29"/>
      <c r="M23" s="28"/>
      <c r="N23" s="28"/>
      <c r="O23" s="28"/>
      <c r="P23" s="28"/>
      <c r="Q23" s="75"/>
      <c r="R23" s="28">
        <f t="shared" si="0"/>
        <v>0</v>
      </c>
      <c r="S23" s="28">
        <f t="shared" si="1"/>
      </c>
      <c r="T23" s="28"/>
      <c r="U23" s="25"/>
    </row>
    <row r="24" spans="1:21" ht="15.75" customHeight="1">
      <c r="A24" s="24"/>
      <c r="B24" s="25"/>
      <c r="C24" s="24"/>
      <c r="D24" s="83"/>
      <c r="E24" s="26"/>
      <c r="F24" s="26"/>
      <c r="G24" s="24"/>
      <c r="H24" s="24"/>
      <c r="I24" s="47"/>
      <c r="J24" s="28"/>
      <c r="K24" s="27"/>
      <c r="L24" s="29"/>
      <c r="M24" s="28"/>
      <c r="N24" s="28"/>
      <c r="O24" s="28"/>
      <c r="P24" s="28"/>
      <c r="Q24" s="75"/>
      <c r="R24" s="28">
        <f t="shared" si="0"/>
        <v>0</v>
      </c>
      <c r="S24" s="28">
        <f t="shared" si="1"/>
      </c>
      <c r="T24" s="28"/>
      <c r="U24" s="25"/>
    </row>
    <row r="25" spans="1:21" ht="15.75" customHeight="1">
      <c r="A25" s="24"/>
      <c r="B25" s="25"/>
      <c r="C25" s="24"/>
      <c r="D25" s="83"/>
      <c r="E25" s="26"/>
      <c r="F25" s="26"/>
      <c r="G25" s="24"/>
      <c r="H25" s="24"/>
      <c r="I25" s="47"/>
      <c r="J25" s="28"/>
      <c r="K25" s="27"/>
      <c r="L25" s="29"/>
      <c r="M25" s="28"/>
      <c r="N25" s="28"/>
      <c r="O25" s="28"/>
      <c r="P25" s="28"/>
      <c r="Q25" s="75"/>
      <c r="R25" s="28">
        <f t="shared" si="0"/>
        <v>0</v>
      </c>
      <c r="S25" s="28">
        <f t="shared" si="1"/>
      </c>
      <c r="T25" s="28"/>
      <c r="U25" s="25"/>
    </row>
    <row r="26" spans="1:21" ht="15.75" customHeight="1">
      <c r="A26" s="24"/>
      <c r="B26" s="25"/>
      <c r="C26" s="24"/>
      <c r="D26" s="83"/>
      <c r="E26" s="26"/>
      <c r="F26" s="26"/>
      <c r="G26" s="24"/>
      <c r="H26" s="24"/>
      <c r="I26" s="47"/>
      <c r="J26" s="28"/>
      <c r="K26" s="27"/>
      <c r="L26" s="29"/>
      <c r="M26" s="28"/>
      <c r="N26" s="28"/>
      <c r="O26" s="28"/>
      <c r="P26" s="28"/>
      <c r="Q26" s="75"/>
      <c r="R26" s="28"/>
      <c r="S26" s="28"/>
      <c r="T26" s="28"/>
      <c r="U26" s="25"/>
    </row>
    <row r="27" spans="1:21" ht="15.75" customHeight="1">
      <c r="A27" s="30" t="s">
        <v>335</v>
      </c>
      <c r="B27" s="78"/>
      <c r="C27" s="45"/>
      <c r="D27" s="83"/>
      <c r="E27" s="26"/>
      <c r="F27" s="26"/>
      <c r="G27" s="24"/>
      <c r="H27" s="24"/>
      <c r="I27" s="47"/>
      <c r="J27" s="28">
        <f>SUM(J7:J26)</f>
        <v>0</v>
      </c>
      <c r="K27" s="27">
        <f aca="true" t="shared" si="2" ref="K27:R27">SUM(K7:K26)</f>
        <v>0</v>
      </c>
      <c r="L27" s="29">
        <f t="shared" si="2"/>
        <v>0</v>
      </c>
      <c r="M27" s="28">
        <f t="shared" si="2"/>
        <v>0</v>
      </c>
      <c r="N27" s="28">
        <f t="shared" si="2"/>
        <v>0</v>
      </c>
      <c r="O27" s="28">
        <f t="shared" si="2"/>
        <v>0</v>
      </c>
      <c r="P27" s="28">
        <f t="shared" si="2"/>
        <v>0</v>
      </c>
      <c r="Q27" s="75"/>
      <c r="R27" s="28">
        <f t="shared" si="2"/>
        <v>0</v>
      </c>
      <c r="S27" s="28">
        <f>IF(O27=0,"",(R27-O27)/O27*100)</f>
      </c>
      <c r="T27" s="28"/>
      <c r="U27" s="25"/>
    </row>
    <row r="28" spans="1:14" ht="15.75" customHeight="1">
      <c r="A28" s="32" t="str">
        <f>'填表说明'!B12</f>
        <v>资产占有单位填表人：</v>
      </c>
      <c r="N28" s="32" t="str">
        <f>'填表说明'!B8</f>
        <v>评估人员：</v>
      </c>
    </row>
    <row r="29" ht="15.75" customHeight="1">
      <c r="A29" s="32" t="str">
        <f>'填表说明'!B16</f>
        <v>填表日期：2017年01月10日</v>
      </c>
    </row>
  </sheetData>
  <sheetProtection/>
  <mergeCells count="19">
    <mergeCell ref="A2:U2"/>
    <mergeCell ref="A3:U3"/>
    <mergeCell ref="J5:K5"/>
    <mergeCell ref="L5:M5"/>
    <mergeCell ref="N5:O5"/>
    <mergeCell ref="P5:R5"/>
    <mergeCell ref="A27:C27"/>
    <mergeCell ref="A5:A6"/>
    <mergeCell ref="B5:B6"/>
    <mergeCell ref="C5:C6"/>
    <mergeCell ref="D5:D6"/>
    <mergeCell ref="E5:E6"/>
    <mergeCell ref="F5:F6"/>
    <mergeCell ref="G5:G6"/>
    <mergeCell ref="H5:H6"/>
    <mergeCell ref="I5:I6"/>
    <mergeCell ref="S5:S6"/>
    <mergeCell ref="T5:T6"/>
    <mergeCell ref="U5:U6"/>
  </mergeCells>
  <hyperlinks>
    <hyperlink ref="A1" location="索引目录!E36" display="返回索引页"/>
    <hyperlink ref="B1" location="固定资产汇总!B9" display="返回"/>
  </hyperlinks>
  <printOptions horizontalCentered="1"/>
  <pageMargins left="0.35" right="0.35" top="0.79" bottom="0.79" header="0.98" footer="0.51"/>
  <pageSetup fitToHeight="0" fitToWidth="1" horizontalDpi="300" verticalDpi="300" orientation="landscape" paperSize="9" scale="73"/>
  <headerFooter alignWithMargins="0">
    <oddHeader>&amp;R&amp;"宋体,常规"&amp;10表&amp;"Times New Roman,常规"5-1-2
&amp;"宋体,常规"共&amp;"Times New Roman,常规"&amp;N&amp;"宋体,常规"页第&amp;"Times New Roman,常规"&amp;P&amp;"宋体,常规"页</oddHeader>
  </headerFooter>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T29"/>
  <sheetViews>
    <sheetView workbookViewId="0" topLeftCell="A1">
      <selection activeCell="I7" sqref="I7"/>
    </sheetView>
  </sheetViews>
  <sheetFormatPr defaultColWidth="8.75390625" defaultRowHeight="15.75" customHeight="1" outlineLevelCol="1"/>
  <cols>
    <col min="1" max="1" width="4.50390625" style="13" customWidth="1"/>
    <col min="2" max="2" width="11.25390625" style="13" customWidth="1"/>
    <col min="3" max="3" width="8.00390625" style="13" customWidth="1" outlineLevel="1"/>
    <col min="4" max="5" width="4.75390625" style="13" customWidth="1"/>
    <col min="6" max="6" width="16.375" style="13" customWidth="1"/>
    <col min="7" max="7" width="4.375" style="13" customWidth="1"/>
    <col min="8" max="8" width="4.875" style="13" customWidth="1"/>
    <col min="9" max="9" width="5.00390625" style="13" customWidth="1"/>
    <col min="10" max="11" width="11.00390625" style="13" customWidth="1" outlineLevel="1"/>
    <col min="12" max="16" width="11.00390625" style="13" customWidth="1"/>
    <col min="17" max="17" width="6.625" style="13" customWidth="1"/>
    <col min="18" max="18" width="11.00390625" style="13" customWidth="1"/>
    <col min="19" max="19" width="6.125" style="13" customWidth="1"/>
    <col min="20" max="20" width="5.75390625" style="13" customWidth="1"/>
    <col min="21" max="32" width="9.00390625" style="13" bestFit="1" customWidth="1"/>
    <col min="33" max="16384" width="8.75390625" style="13" customWidth="1"/>
  </cols>
  <sheetData>
    <row r="1" spans="1:20" ht="14.25">
      <c r="A1" s="14" t="s">
        <v>98</v>
      </c>
      <c r="B1" s="15" t="s">
        <v>223</v>
      </c>
      <c r="C1" s="16"/>
      <c r="D1" s="16"/>
      <c r="E1" s="16"/>
      <c r="F1" s="16"/>
      <c r="G1" s="16"/>
      <c r="H1" s="16"/>
      <c r="I1" s="16"/>
      <c r="J1" s="16"/>
      <c r="K1" s="16"/>
      <c r="L1" s="16"/>
      <c r="M1" s="16"/>
      <c r="N1" s="16"/>
      <c r="O1" s="16"/>
      <c r="P1" s="16"/>
      <c r="Q1" s="16"/>
      <c r="R1" s="16"/>
      <c r="S1" s="16"/>
      <c r="T1" s="16"/>
    </row>
    <row r="2" spans="1:20" s="11" customFormat="1" ht="30" customHeight="1">
      <c r="A2" s="17" t="s">
        <v>490</v>
      </c>
      <c r="B2" s="18"/>
      <c r="C2" s="18"/>
      <c r="D2" s="18"/>
      <c r="E2" s="18"/>
      <c r="F2" s="18"/>
      <c r="G2" s="18"/>
      <c r="H2" s="18"/>
      <c r="I2" s="18"/>
      <c r="J2" s="18"/>
      <c r="K2" s="18"/>
      <c r="L2" s="18"/>
      <c r="M2" s="18"/>
      <c r="N2" s="18"/>
      <c r="O2" s="18"/>
      <c r="P2" s="18"/>
      <c r="Q2" s="18"/>
      <c r="R2" s="18"/>
      <c r="S2" s="18"/>
      <c r="T2" s="18"/>
    </row>
    <row r="3" spans="1:20" ht="13.5" customHeight="1">
      <c r="A3" s="19" t="str">
        <f>'填表说明'!B9</f>
        <v>评估基准日：2016年12月31日</v>
      </c>
      <c r="B3" s="19"/>
      <c r="C3" s="19"/>
      <c r="D3" s="19"/>
      <c r="E3" s="19"/>
      <c r="F3" s="19"/>
      <c r="G3" s="19"/>
      <c r="H3" s="19"/>
      <c r="I3" s="33"/>
      <c r="J3" s="33"/>
      <c r="K3" s="33"/>
      <c r="L3" s="33"/>
      <c r="M3" s="33"/>
      <c r="N3" s="33"/>
      <c r="O3" s="33"/>
      <c r="P3" s="33"/>
      <c r="Q3" s="33"/>
      <c r="R3" s="33"/>
      <c r="S3" s="33"/>
      <c r="T3" s="33"/>
    </row>
    <row r="4" spans="1:20" ht="15.75" customHeight="1">
      <c r="A4" s="20" t="str">
        <f>'填表说明'!B11</f>
        <v>资产占有单位名称：黑龙江斯达特兽药有限公司</v>
      </c>
      <c r="G4" s="151"/>
      <c r="H4" s="151"/>
      <c r="I4" s="151"/>
      <c r="T4" s="34" t="s">
        <v>100</v>
      </c>
    </row>
    <row r="5" spans="1:20" s="12" customFormat="1" ht="15.75" customHeight="1">
      <c r="A5" s="21" t="s">
        <v>173</v>
      </c>
      <c r="B5" s="24" t="s">
        <v>486</v>
      </c>
      <c r="C5" s="81" t="s">
        <v>446</v>
      </c>
      <c r="D5" s="72" t="s">
        <v>487</v>
      </c>
      <c r="E5" s="72" t="s">
        <v>491</v>
      </c>
      <c r="F5" s="72" t="s">
        <v>492</v>
      </c>
      <c r="G5" s="72" t="s">
        <v>493</v>
      </c>
      <c r="H5" s="72" t="s">
        <v>494</v>
      </c>
      <c r="I5" s="72" t="s">
        <v>495</v>
      </c>
      <c r="J5" s="21" t="s">
        <v>205</v>
      </c>
      <c r="K5" s="43"/>
      <c r="L5" s="85" t="s">
        <v>206</v>
      </c>
      <c r="M5" s="86"/>
      <c r="N5" s="21" t="s">
        <v>207</v>
      </c>
      <c r="O5" s="24"/>
      <c r="P5" s="21" t="s">
        <v>208</v>
      </c>
      <c r="Q5" s="24"/>
      <c r="R5" s="24"/>
      <c r="S5" s="72" t="s">
        <v>228</v>
      </c>
      <c r="T5" s="72" t="s">
        <v>176</v>
      </c>
    </row>
    <row r="6" spans="1:20" s="12" customFormat="1" ht="15.75" customHeight="1">
      <c r="A6" s="24"/>
      <c r="B6" s="24"/>
      <c r="C6" s="82"/>
      <c r="D6" s="24"/>
      <c r="E6" s="24"/>
      <c r="F6" s="24"/>
      <c r="G6" s="24"/>
      <c r="H6" s="24"/>
      <c r="I6" s="24"/>
      <c r="J6" s="21" t="s">
        <v>454</v>
      </c>
      <c r="K6" s="22" t="s">
        <v>455</v>
      </c>
      <c r="L6" s="45" t="s">
        <v>454</v>
      </c>
      <c r="M6" s="21" t="s">
        <v>455</v>
      </c>
      <c r="N6" s="21" t="s">
        <v>454</v>
      </c>
      <c r="O6" s="21" t="s">
        <v>455</v>
      </c>
      <c r="P6" s="21" t="s">
        <v>454</v>
      </c>
      <c r="Q6" s="21" t="s">
        <v>392</v>
      </c>
      <c r="R6" s="21" t="s">
        <v>455</v>
      </c>
      <c r="S6" s="24"/>
      <c r="T6" s="24"/>
    </row>
    <row r="7" spans="1:20" ht="15.75" customHeight="1">
      <c r="A7" s="24"/>
      <c r="B7" s="25"/>
      <c r="C7" s="83"/>
      <c r="D7" s="24"/>
      <c r="E7" s="24"/>
      <c r="F7" s="24"/>
      <c r="G7" s="24"/>
      <c r="H7" s="24"/>
      <c r="I7" s="26"/>
      <c r="J7" s="28"/>
      <c r="K7" s="27"/>
      <c r="L7" s="29"/>
      <c r="M7" s="28"/>
      <c r="N7" s="28"/>
      <c r="O7" s="28"/>
      <c r="P7" s="28"/>
      <c r="Q7" s="75"/>
      <c r="R7" s="28">
        <f>ROUND(P7*Q7/100,0)</f>
        <v>0</v>
      </c>
      <c r="S7" s="28">
        <f>IF(O7=0,"",(R7-O7)/O7*100)</f>
      </c>
      <c r="T7" s="35"/>
    </row>
    <row r="8" spans="1:20" ht="15.75" customHeight="1">
      <c r="A8" s="24"/>
      <c r="B8" s="25"/>
      <c r="C8" s="83"/>
      <c r="D8" s="24"/>
      <c r="E8" s="24"/>
      <c r="F8" s="24"/>
      <c r="G8" s="24"/>
      <c r="H8" s="24"/>
      <c r="I8" s="26"/>
      <c r="J8" s="28"/>
      <c r="K8" s="27"/>
      <c r="L8" s="29"/>
      <c r="M8" s="28"/>
      <c r="N8" s="28"/>
      <c r="O8" s="28"/>
      <c r="P8" s="28"/>
      <c r="Q8" s="75"/>
      <c r="R8" s="28">
        <f aca="true" t="shared" si="0" ref="R8:R25">ROUND(P8*Q8/100,0)</f>
        <v>0</v>
      </c>
      <c r="S8" s="28">
        <f aca="true" t="shared" si="1" ref="S8:S25">IF(O8=0,"",(R8-O8)/O8*100)</f>
      </c>
      <c r="T8" s="35"/>
    </row>
    <row r="9" spans="1:20" ht="15.75" customHeight="1">
      <c r="A9" s="24"/>
      <c r="B9" s="25"/>
      <c r="C9" s="83"/>
      <c r="D9" s="24"/>
      <c r="E9" s="24"/>
      <c r="F9" s="24"/>
      <c r="G9" s="24"/>
      <c r="H9" s="24"/>
      <c r="I9" s="26"/>
      <c r="J9" s="28"/>
      <c r="K9" s="27"/>
      <c r="L9" s="29"/>
      <c r="M9" s="28"/>
      <c r="N9" s="28"/>
      <c r="O9" s="28"/>
      <c r="P9" s="28"/>
      <c r="Q9" s="75"/>
      <c r="R9" s="28">
        <f t="shared" si="0"/>
        <v>0</v>
      </c>
      <c r="S9" s="28">
        <f t="shared" si="1"/>
      </c>
      <c r="T9" s="35"/>
    </row>
    <row r="10" spans="1:20" ht="15.75" customHeight="1">
      <c r="A10" s="24"/>
      <c r="B10" s="25"/>
      <c r="C10" s="83"/>
      <c r="D10" s="24"/>
      <c r="E10" s="24"/>
      <c r="F10" s="24"/>
      <c r="G10" s="24"/>
      <c r="H10" s="24"/>
      <c r="I10" s="26"/>
      <c r="J10" s="28"/>
      <c r="K10" s="27"/>
      <c r="L10" s="29"/>
      <c r="M10" s="28"/>
      <c r="N10" s="28"/>
      <c r="O10" s="28"/>
      <c r="P10" s="28"/>
      <c r="Q10" s="75"/>
      <c r="R10" s="28">
        <f t="shared" si="0"/>
        <v>0</v>
      </c>
      <c r="S10" s="28">
        <f t="shared" si="1"/>
      </c>
      <c r="T10" s="35"/>
    </row>
    <row r="11" spans="1:20" ht="15.75" customHeight="1">
      <c r="A11" s="24"/>
      <c r="B11" s="25"/>
      <c r="C11" s="83"/>
      <c r="D11" s="24"/>
      <c r="E11" s="24"/>
      <c r="F11" s="24"/>
      <c r="G11" s="24"/>
      <c r="H11" s="24"/>
      <c r="I11" s="26"/>
      <c r="J11" s="28"/>
      <c r="K11" s="27"/>
      <c r="L11" s="29"/>
      <c r="M11" s="28"/>
      <c r="N11" s="28"/>
      <c r="O11" s="28"/>
      <c r="P11" s="28"/>
      <c r="Q11" s="75"/>
      <c r="R11" s="28">
        <f t="shared" si="0"/>
        <v>0</v>
      </c>
      <c r="S11" s="28">
        <f t="shared" si="1"/>
      </c>
      <c r="T11" s="35"/>
    </row>
    <row r="12" spans="1:20" ht="15.75" customHeight="1">
      <c r="A12" s="24"/>
      <c r="B12" s="25"/>
      <c r="C12" s="83"/>
      <c r="D12" s="24"/>
      <c r="E12" s="24"/>
      <c r="F12" s="24"/>
      <c r="G12" s="24"/>
      <c r="H12" s="24"/>
      <c r="I12" s="26"/>
      <c r="J12" s="28"/>
      <c r="K12" s="27"/>
      <c r="L12" s="29"/>
      <c r="M12" s="28"/>
      <c r="N12" s="28"/>
      <c r="O12" s="28"/>
      <c r="P12" s="28"/>
      <c r="Q12" s="75"/>
      <c r="R12" s="28">
        <f t="shared" si="0"/>
        <v>0</v>
      </c>
      <c r="S12" s="28">
        <f t="shared" si="1"/>
      </c>
      <c r="T12" s="35"/>
    </row>
    <row r="13" spans="1:20" ht="15.75" customHeight="1">
      <c r="A13" s="24"/>
      <c r="B13" s="25"/>
      <c r="C13" s="83"/>
      <c r="D13" s="24"/>
      <c r="E13" s="24"/>
      <c r="F13" s="24"/>
      <c r="G13" s="24"/>
      <c r="H13" s="24"/>
      <c r="I13" s="26"/>
      <c r="J13" s="28"/>
      <c r="K13" s="27"/>
      <c r="L13" s="29"/>
      <c r="M13" s="28"/>
      <c r="N13" s="28"/>
      <c r="O13" s="28"/>
      <c r="P13" s="28"/>
      <c r="Q13" s="75"/>
      <c r="R13" s="28">
        <f t="shared" si="0"/>
        <v>0</v>
      </c>
      <c r="S13" s="28">
        <f t="shared" si="1"/>
      </c>
      <c r="T13" s="35"/>
    </row>
    <row r="14" spans="1:20" ht="15.75" customHeight="1">
      <c r="A14" s="24"/>
      <c r="B14" s="25"/>
      <c r="C14" s="83"/>
      <c r="D14" s="24"/>
      <c r="E14" s="24"/>
      <c r="F14" s="24"/>
      <c r="G14" s="24"/>
      <c r="H14" s="24"/>
      <c r="I14" s="26"/>
      <c r="J14" s="28"/>
      <c r="K14" s="27"/>
      <c r="L14" s="29"/>
      <c r="M14" s="28"/>
      <c r="N14" s="28"/>
      <c r="O14" s="28"/>
      <c r="P14" s="28"/>
      <c r="Q14" s="75"/>
      <c r="R14" s="28">
        <f t="shared" si="0"/>
        <v>0</v>
      </c>
      <c r="S14" s="28">
        <f t="shared" si="1"/>
      </c>
      <c r="T14" s="35"/>
    </row>
    <row r="15" spans="1:20" ht="15.75" customHeight="1">
      <c r="A15" s="24"/>
      <c r="B15" s="25"/>
      <c r="C15" s="83"/>
      <c r="D15" s="24"/>
      <c r="E15" s="24"/>
      <c r="F15" s="24"/>
      <c r="G15" s="24"/>
      <c r="H15" s="24"/>
      <c r="I15" s="26"/>
      <c r="J15" s="28"/>
      <c r="K15" s="27"/>
      <c r="L15" s="29"/>
      <c r="M15" s="28"/>
      <c r="N15" s="28"/>
      <c r="O15" s="28"/>
      <c r="P15" s="28"/>
      <c r="Q15" s="75"/>
      <c r="R15" s="28">
        <f t="shared" si="0"/>
        <v>0</v>
      </c>
      <c r="S15" s="28">
        <f t="shared" si="1"/>
      </c>
      <c r="T15" s="35"/>
    </row>
    <row r="16" spans="1:20" ht="15.75" customHeight="1">
      <c r="A16" s="24"/>
      <c r="B16" s="25"/>
      <c r="C16" s="83"/>
      <c r="D16" s="24"/>
      <c r="E16" s="24"/>
      <c r="F16" s="24"/>
      <c r="G16" s="24"/>
      <c r="H16" s="24"/>
      <c r="I16" s="26"/>
      <c r="J16" s="28"/>
      <c r="K16" s="27"/>
      <c r="L16" s="29"/>
      <c r="M16" s="28"/>
      <c r="N16" s="28"/>
      <c r="O16" s="28"/>
      <c r="P16" s="28"/>
      <c r="Q16" s="75"/>
      <c r="R16" s="28">
        <f t="shared" si="0"/>
        <v>0</v>
      </c>
      <c r="S16" s="28">
        <f t="shared" si="1"/>
      </c>
      <c r="T16" s="35"/>
    </row>
    <row r="17" spans="1:20" ht="15.75" customHeight="1">
      <c r="A17" s="24"/>
      <c r="B17" s="25"/>
      <c r="C17" s="83"/>
      <c r="D17" s="24"/>
      <c r="E17" s="24"/>
      <c r="F17" s="24"/>
      <c r="G17" s="24"/>
      <c r="H17" s="24"/>
      <c r="I17" s="26"/>
      <c r="J17" s="28"/>
      <c r="K17" s="27"/>
      <c r="L17" s="29"/>
      <c r="M17" s="28"/>
      <c r="N17" s="28"/>
      <c r="O17" s="28"/>
      <c r="P17" s="28"/>
      <c r="Q17" s="75"/>
      <c r="R17" s="28">
        <f t="shared" si="0"/>
        <v>0</v>
      </c>
      <c r="S17" s="28">
        <f t="shared" si="1"/>
      </c>
      <c r="T17" s="35"/>
    </row>
    <row r="18" spans="1:20" ht="15.75" customHeight="1">
      <c r="A18" s="24"/>
      <c r="B18" s="25"/>
      <c r="C18" s="83"/>
      <c r="D18" s="24"/>
      <c r="E18" s="24"/>
      <c r="F18" s="24"/>
      <c r="G18" s="24"/>
      <c r="H18" s="24"/>
      <c r="I18" s="26"/>
      <c r="J18" s="28"/>
      <c r="K18" s="27"/>
      <c r="L18" s="29"/>
      <c r="M18" s="28"/>
      <c r="N18" s="28"/>
      <c r="O18" s="28"/>
      <c r="P18" s="28"/>
      <c r="Q18" s="75"/>
      <c r="R18" s="28">
        <f t="shared" si="0"/>
        <v>0</v>
      </c>
      <c r="S18" s="28">
        <f t="shared" si="1"/>
      </c>
      <c r="T18" s="35"/>
    </row>
    <row r="19" spans="1:20" ht="15.75" customHeight="1">
      <c r="A19" s="24"/>
      <c r="B19" s="25"/>
      <c r="C19" s="83"/>
      <c r="D19" s="24"/>
      <c r="E19" s="24"/>
      <c r="F19" s="24"/>
      <c r="G19" s="24"/>
      <c r="H19" s="24"/>
      <c r="I19" s="26"/>
      <c r="J19" s="28"/>
      <c r="K19" s="27"/>
      <c r="L19" s="29"/>
      <c r="M19" s="28"/>
      <c r="N19" s="28"/>
      <c r="O19" s="28"/>
      <c r="P19" s="28"/>
      <c r="Q19" s="75"/>
      <c r="R19" s="28">
        <f t="shared" si="0"/>
        <v>0</v>
      </c>
      <c r="S19" s="28">
        <f t="shared" si="1"/>
      </c>
      <c r="T19" s="35"/>
    </row>
    <row r="20" spans="1:20" ht="15.75" customHeight="1">
      <c r="A20" s="24"/>
      <c r="B20" s="25"/>
      <c r="C20" s="83"/>
      <c r="D20" s="24"/>
      <c r="E20" s="24"/>
      <c r="F20" s="24"/>
      <c r="G20" s="24"/>
      <c r="H20" s="24"/>
      <c r="I20" s="26"/>
      <c r="J20" s="28"/>
      <c r="K20" s="27"/>
      <c r="L20" s="29"/>
      <c r="M20" s="28"/>
      <c r="N20" s="28"/>
      <c r="O20" s="28"/>
      <c r="P20" s="28"/>
      <c r="Q20" s="75"/>
      <c r="R20" s="28">
        <f t="shared" si="0"/>
        <v>0</v>
      </c>
      <c r="S20" s="28">
        <f t="shared" si="1"/>
      </c>
      <c r="T20" s="35"/>
    </row>
    <row r="21" spans="1:20" ht="15.75" customHeight="1">
      <c r="A21" s="24"/>
      <c r="B21" s="25"/>
      <c r="C21" s="83"/>
      <c r="D21" s="24"/>
      <c r="E21" s="24"/>
      <c r="F21" s="24"/>
      <c r="G21" s="24"/>
      <c r="H21" s="24"/>
      <c r="I21" s="26"/>
      <c r="J21" s="28"/>
      <c r="K21" s="27"/>
      <c r="L21" s="29"/>
      <c r="M21" s="28"/>
      <c r="N21" s="28"/>
      <c r="O21" s="28"/>
      <c r="P21" s="28"/>
      <c r="Q21" s="75"/>
      <c r="R21" s="28">
        <f t="shared" si="0"/>
        <v>0</v>
      </c>
      <c r="S21" s="28">
        <f t="shared" si="1"/>
      </c>
      <c r="T21" s="35"/>
    </row>
    <row r="22" spans="1:20" ht="15.75" customHeight="1">
      <c r="A22" s="24"/>
      <c r="B22" s="25"/>
      <c r="C22" s="83"/>
      <c r="D22" s="24"/>
      <c r="E22" s="24"/>
      <c r="F22" s="24"/>
      <c r="G22" s="24"/>
      <c r="H22" s="24"/>
      <c r="I22" s="26"/>
      <c r="J22" s="28"/>
      <c r="K22" s="27"/>
      <c r="L22" s="29"/>
      <c r="M22" s="28"/>
      <c r="N22" s="28"/>
      <c r="O22" s="28"/>
      <c r="P22" s="28"/>
      <c r="Q22" s="75"/>
      <c r="R22" s="28">
        <f t="shared" si="0"/>
        <v>0</v>
      </c>
      <c r="S22" s="28">
        <f t="shared" si="1"/>
      </c>
      <c r="T22" s="35"/>
    </row>
    <row r="23" spans="1:20" ht="15.75" customHeight="1">
      <c r="A23" s="24"/>
      <c r="B23" s="25"/>
      <c r="C23" s="83"/>
      <c r="D23" s="24"/>
      <c r="E23" s="24"/>
      <c r="F23" s="24"/>
      <c r="G23" s="24"/>
      <c r="H23" s="24"/>
      <c r="I23" s="26"/>
      <c r="J23" s="28"/>
      <c r="K23" s="27"/>
      <c r="L23" s="29"/>
      <c r="M23" s="28"/>
      <c r="N23" s="28"/>
      <c r="O23" s="28"/>
      <c r="P23" s="28"/>
      <c r="Q23" s="75"/>
      <c r="R23" s="28">
        <f t="shared" si="0"/>
        <v>0</v>
      </c>
      <c r="S23" s="28">
        <f t="shared" si="1"/>
      </c>
      <c r="T23" s="35"/>
    </row>
    <row r="24" spans="1:20" ht="15.75" customHeight="1">
      <c r="A24" s="24"/>
      <c r="B24" s="25"/>
      <c r="C24" s="83"/>
      <c r="D24" s="24"/>
      <c r="E24" s="24"/>
      <c r="F24" s="24"/>
      <c r="G24" s="24"/>
      <c r="H24" s="24"/>
      <c r="I24" s="26"/>
      <c r="J24" s="28"/>
      <c r="K24" s="27"/>
      <c r="L24" s="29"/>
      <c r="M24" s="28"/>
      <c r="N24" s="28"/>
      <c r="O24" s="28"/>
      <c r="P24" s="28"/>
      <c r="Q24" s="75"/>
      <c r="R24" s="28">
        <f t="shared" si="0"/>
        <v>0</v>
      </c>
      <c r="S24" s="28">
        <f t="shared" si="1"/>
      </c>
      <c r="T24" s="35"/>
    </row>
    <row r="25" spans="1:20" ht="15.75" customHeight="1">
      <c r="A25" s="24"/>
      <c r="B25" s="25"/>
      <c r="C25" s="83"/>
      <c r="D25" s="24"/>
      <c r="E25" s="24"/>
      <c r="F25" s="24"/>
      <c r="G25" s="24"/>
      <c r="H25" s="24"/>
      <c r="I25" s="26"/>
      <c r="J25" s="28"/>
      <c r="K25" s="27"/>
      <c r="L25" s="29"/>
      <c r="M25" s="28"/>
      <c r="N25" s="28"/>
      <c r="O25" s="28"/>
      <c r="P25" s="28"/>
      <c r="Q25" s="75"/>
      <c r="R25" s="28">
        <f t="shared" si="0"/>
        <v>0</v>
      </c>
      <c r="S25" s="28">
        <f t="shared" si="1"/>
      </c>
      <c r="T25" s="35"/>
    </row>
    <row r="26" spans="1:20" ht="15.75" customHeight="1">
      <c r="A26" s="24"/>
      <c r="B26" s="25"/>
      <c r="C26" s="83"/>
      <c r="D26" s="24"/>
      <c r="E26" s="24"/>
      <c r="F26" s="24"/>
      <c r="G26" s="24"/>
      <c r="H26" s="24"/>
      <c r="I26" s="26"/>
      <c r="J26" s="28"/>
      <c r="K26" s="27"/>
      <c r="L26" s="29"/>
      <c r="M26" s="28"/>
      <c r="N26" s="28"/>
      <c r="O26" s="28"/>
      <c r="P26" s="28"/>
      <c r="Q26" s="75"/>
      <c r="R26" s="28"/>
      <c r="S26" s="28"/>
      <c r="T26" s="35"/>
    </row>
    <row r="27" spans="1:20" ht="15.75" customHeight="1">
      <c r="A27" s="30" t="s">
        <v>335</v>
      </c>
      <c r="B27" s="45"/>
      <c r="C27" s="84"/>
      <c r="D27" s="24"/>
      <c r="E27" s="24"/>
      <c r="F27" s="24"/>
      <c r="G27" s="24"/>
      <c r="H27" s="24"/>
      <c r="I27" s="26"/>
      <c r="J27" s="28">
        <f>SUM(J7:J26)</f>
        <v>0</v>
      </c>
      <c r="K27" s="27">
        <f aca="true" t="shared" si="2" ref="K27:R27">SUM(K7:K26)</f>
        <v>0</v>
      </c>
      <c r="L27" s="29">
        <f t="shared" si="2"/>
        <v>0</v>
      </c>
      <c r="M27" s="28">
        <f t="shared" si="2"/>
        <v>0</v>
      </c>
      <c r="N27" s="28">
        <f t="shared" si="2"/>
        <v>0</v>
      </c>
      <c r="O27" s="28">
        <f t="shared" si="2"/>
        <v>0</v>
      </c>
      <c r="P27" s="28">
        <f t="shared" si="2"/>
        <v>0</v>
      </c>
      <c r="Q27" s="75"/>
      <c r="R27" s="28">
        <f t="shared" si="2"/>
        <v>0</v>
      </c>
      <c r="S27" s="28">
        <f>IF(O27=0,"",(R27-O27)/O27*100)</f>
      </c>
      <c r="T27" s="35"/>
    </row>
    <row r="28" spans="1:14" ht="15.75" customHeight="1">
      <c r="A28" s="32" t="str">
        <f>'填表说明'!B12</f>
        <v>资产占有单位填表人：</v>
      </c>
      <c r="N28" s="32" t="str">
        <f>'填表说明'!B8</f>
        <v>评估人员：</v>
      </c>
    </row>
    <row r="29" ht="15.75" customHeight="1">
      <c r="A29" s="32" t="str">
        <f>'填表说明'!B16</f>
        <v>填表日期：2017年01月10日</v>
      </c>
    </row>
  </sheetData>
  <sheetProtection/>
  <mergeCells count="18">
    <mergeCell ref="A2:T2"/>
    <mergeCell ref="A3:T3"/>
    <mergeCell ref="J5:K5"/>
    <mergeCell ref="L5:M5"/>
    <mergeCell ref="N5:O5"/>
    <mergeCell ref="P5:R5"/>
    <mergeCell ref="A27:B27"/>
    <mergeCell ref="A5:A6"/>
    <mergeCell ref="B5:B6"/>
    <mergeCell ref="C5:C6"/>
    <mergeCell ref="D5:D6"/>
    <mergeCell ref="E5:E6"/>
    <mergeCell ref="F5:F6"/>
    <mergeCell ref="G5:G6"/>
    <mergeCell ref="H5:H6"/>
    <mergeCell ref="I5:I6"/>
    <mergeCell ref="S5:S6"/>
    <mergeCell ref="T5:T6"/>
  </mergeCells>
  <hyperlinks>
    <hyperlink ref="A1" location="索引目录!E37" display="返回索引页"/>
    <hyperlink ref="B1" location="固定资产汇总!B10" display="返回"/>
  </hyperlinks>
  <printOptions horizontalCentered="1"/>
  <pageMargins left="0.35" right="0.35" top="0.79" bottom="0.79" header="1.02" footer="0.51"/>
  <pageSetup fitToHeight="0" fitToWidth="1" horizontalDpi="300" verticalDpi="300" orientation="landscape" paperSize="9" scale="77"/>
  <headerFooter alignWithMargins="0">
    <oddHeader>&amp;R&amp;"宋体,常规"&amp;10表&amp;"Times New Roman,常规"5-1-3
&amp;"宋体,常规"共&amp;"Times New Roman,常规"&amp;N&amp;"宋体,常规"页第&amp;"Times New Roman,常规"&amp;P&amp;"宋体,常规"页</oddHeader>
  </headerFooter>
  <legacyDrawing r:id="rId2"/>
</worksheet>
</file>

<file path=xl/worksheets/sheet46.xml><?xml version="1.0" encoding="utf-8"?>
<worksheet xmlns="http://schemas.openxmlformats.org/spreadsheetml/2006/main" xmlns:r="http://schemas.openxmlformats.org/officeDocument/2006/relationships">
  <sheetPr>
    <tabColor indexed="10"/>
    <pageSetUpPr fitToPage="1"/>
  </sheetPr>
  <dimension ref="A1:U29"/>
  <sheetViews>
    <sheetView workbookViewId="0" topLeftCell="A1">
      <selection activeCell="I7" sqref="I7"/>
    </sheetView>
  </sheetViews>
  <sheetFormatPr defaultColWidth="8.75390625" defaultRowHeight="15.75" customHeight="1" outlineLevelCol="1"/>
  <cols>
    <col min="1" max="1" width="4.375" style="13" customWidth="1"/>
    <col min="2" max="2" width="6.875" style="13" customWidth="1"/>
    <col min="3" max="3" width="11.00390625" style="13" customWidth="1"/>
    <col min="4" max="4" width="9.00390625" style="13" bestFit="1" customWidth="1"/>
    <col min="5" max="5" width="8.00390625" style="145" customWidth="1" outlineLevel="1"/>
    <col min="6" max="6" width="9.00390625" style="13" bestFit="1" customWidth="1"/>
    <col min="7" max="8" width="4.375" style="13" customWidth="1"/>
    <col min="9" max="9" width="8.375" style="13" customWidth="1"/>
    <col min="10" max="10" width="4.00390625" style="13" customWidth="1"/>
    <col min="11" max="12" width="11.00390625" style="13" hidden="1" customWidth="1" outlineLevel="1"/>
    <col min="13" max="13" width="11.00390625" style="13" customWidth="1" collapsed="1"/>
    <col min="14" max="14" width="11.00390625" style="13" customWidth="1"/>
    <col min="15" max="16" width="11.00390625" style="13" hidden="1" customWidth="1"/>
    <col min="17" max="17" width="11.00390625" style="13" customWidth="1"/>
    <col min="18" max="18" width="7.00390625" style="13" customWidth="1"/>
    <col min="19" max="19" width="11.00390625" style="13" customWidth="1"/>
    <col min="20" max="20" width="5.125" style="13" customWidth="1"/>
    <col min="21" max="21" width="5.50390625" style="13" customWidth="1"/>
    <col min="22" max="32" width="9.00390625" style="13" bestFit="1" customWidth="1"/>
    <col min="33" max="16384" width="8.75390625" style="13" customWidth="1"/>
  </cols>
  <sheetData>
    <row r="1" spans="1:21" ht="15">
      <c r="A1" s="14" t="s">
        <v>98</v>
      </c>
      <c r="B1" s="15" t="s">
        <v>223</v>
      </c>
      <c r="C1" s="16"/>
      <c r="D1" s="16"/>
      <c r="E1" s="146"/>
      <c r="F1" s="16"/>
      <c r="G1" s="16"/>
      <c r="H1" s="16"/>
      <c r="I1" s="16"/>
      <c r="J1" s="16"/>
      <c r="K1" s="16"/>
      <c r="L1" s="16"/>
      <c r="M1" s="16"/>
      <c r="N1" s="16"/>
      <c r="O1" s="16"/>
      <c r="P1" s="16"/>
      <c r="Q1" s="16"/>
      <c r="R1" s="16"/>
      <c r="S1" s="16"/>
      <c r="T1" s="16"/>
      <c r="U1" s="16"/>
    </row>
    <row r="2" spans="1:21" s="11" customFormat="1" ht="30" customHeight="1">
      <c r="A2" s="17" t="s">
        <v>496</v>
      </c>
      <c r="B2" s="18"/>
      <c r="C2" s="18"/>
      <c r="D2" s="18"/>
      <c r="E2" s="18"/>
      <c r="F2" s="18"/>
      <c r="G2" s="18"/>
      <c r="H2" s="18"/>
      <c r="I2" s="18"/>
      <c r="J2" s="18"/>
      <c r="K2" s="18"/>
      <c r="L2" s="18"/>
      <c r="M2" s="18"/>
      <c r="N2" s="18"/>
      <c r="O2" s="18"/>
      <c r="P2" s="18"/>
      <c r="Q2" s="18"/>
      <c r="R2" s="18"/>
      <c r="S2" s="18"/>
      <c r="T2" s="18"/>
      <c r="U2" s="18"/>
    </row>
    <row r="3" spans="1:21" ht="13.5" customHeight="1">
      <c r="A3" s="19" t="str">
        <f>'填表说明'!B9</f>
        <v>评估基准日：2016年12月31日</v>
      </c>
      <c r="B3" s="19"/>
      <c r="C3" s="19"/>
      <c r="D3" s="19"/>
      <c r="E3" s="19"/>
      <c r="F3" s="19"/>
      <c r="G3" s="19"/>
      <c r="H3" s="19"/>
      <c r="I3" s="33"/>
      <c r="J3" s="33"/>
      <c r="K3" s="33"/>
      <c r="L3" s="33"/>
      <c r="M3" s="33"/>
      <c r="N3" s="33"/>
      <c r="O3" s="33"/>
      <c r="P3" s="33"/>
      <c r="Q3" s="33"/>
      <c r="R3" s="33"/>
      <c r="S3" s="33"/>
      <c r="T3" s="33"/>
      <c r="U3" s="33"/>
    </row>
    <row r="4" spans="1:21" ht="15.75" customHeight="1">
      <c r="A4" s="20" t="str">
        <f>'填表说明'!B11</f>
        <v>资产占有单位名称：黑龙江斯达特兽药有限公司</v>
      </c>
      <c r="U4" s="34" t="s">
        <v>100</v>
      </c>
    </row>
    <row r="5" spans="1:21" s="12" customFormat="1" ht="15.75" customHeight="1">
      <c r="A5" s="21" t="s">
        <v>173</v>
      </c>
      <c r="B5" s="21" t="s">
        <v>497</v>
      </c>
      <c r="C5" s="72" t="s">
        <v>498</v>
      </c>
      <c r="D5" s="72" t="s">
        <v>499</v>
      </c>
      <c r="E5" s="147" t="s">
        <v>446</v>
      </c>
      <c r="F5" s="72" t="s">
        <v>500</v>
      </c>
      <c r="G5" s="72" t="s">
        <v>374</v>
      </c>
      <c r="H5" s="72" t="s">
        <v>376</v>
      </c>
      <c r="I5" s="72" t="s">
        <v>501</v>
      </c>
      <c r="J5" s="72" t="s">
        <v>502</v>
      </c>
      <c r="K5" s="21" t="s">
        <v>205</v>
      </c>
      <c r="L5" s="43"/>
      <c r="M5" s="85" t="s">
        <v>206</v>
      </c>
      <c r="N5" s="86"/>
      <c r="O5" s="21" t="s">
        <v>207</v>
      </c>
      <c r="P5" s="24"/>
      <c r="Q5" s="21" t="s">
        <v>208</v>
      </c>
      <c r="R5" s="24"/>
      <c r="S5" s="24"/>
      <c r="T5" s="72" t="s">
        <v>228</v>
      </c>
      <c r="U5" s="72" t="s">
        <v>176</v>
      </c>
    </row>
    <row r="6" spans="1:21" s="12" customFormat="1" ht="15.75" customHeight="1">
      <c r="A6" s="24"/>
      <c r="B6" s="24"/>
      <c r="C6" s="24"/>
      <c r="D6" s="24"/>
      <c r="E6" s="148"/>
      <c r="F6" s="24"/>
      <c r="G6" s="24"/>
      <c r="H6" s="24"/>
      <c r="I6" s="24"/>
      <c r="J6" s="24"/>
      <c r="K6" s="21" t="s">
        <v>454</v>
      </c>
      <c r="L6" s="22" t="s">
        <v>455</v>
      </c>
      <c r="M6" s="45" t="s">
        <v>454</v>
      </c>
      <c r="N6" s="21" t="s">
        <v>455</v>
      </c>
      <c r="O6" s="21" t="s">
        <v>454</v>
      </c>
      <c r="P6" s="21" t="s">
        <v>455</v>
      </c>
      <c r="Q6" s="21" t="s">
        <v>454</v>
      </c>
      <c r="R6" s="21" t="s">
        <v>392</v>
      </c>
      <c r="S6" s="21" t="s">
        <v>455</v>
      </c>
      <c r="T6" s="24"/>
      <c r="U6" s="24"/>
    </row>
    <row r="7" spans="1:21" ht="15.75" customHeight="1">
      <c r="A7" s="24">
        <v>1</v>
      </c>
      <c r="B7" s="41" t="s">
        <v>503</v>
      </c>
      <c r="C7" s="25"/>
      <c r="D7" s="24"/>
      <c r="E7" s="149"/>
      <c r="F7" s="25"/>
      <c r="G7" s="24"/>
      <c r="H7" s="24"/>
      <c r="I7" s="26"/>
      <c r="J7" s="26"/>
      <c r="K7" s="28">
        <v>4970</v>
      </c>
      <c r="L7" s="27">
        <v>454.34</v>
      </c>
      <c r="M7" s="29"/>
      <c r="N7" s="28"/>
      <c r="O7" s="28"/>
      <c r="P7" s="28"/>
      <c r="Q7" s="28"/>
      <c r="R7" s="144"/>
      <c r="S7" s="28"/>
      <c r="T7" s="28"/>
      <c r="U7" s="35"/>
    </row>
    <row r="8" spans="1:21" ht="15.75" customHeight="1">
      <c r="A8" s="24"/>
      <c r="B8" s="25"/>
      <c r="C8" s="25"/>
      <c r="D8" s="24"/>
      <c r="E8" s="149"/>
      <c r="F8" s="25"/>
      <c r="G8" s="24"/>
      <c r="H8" s="24"/>
      <c r="I8" s="26"/>
      <c r="J8" s="26"/>
      <c r="K8" s="28"/>
      <c r="L8" s="27"/>
      <c r="M8" s="29"/>
      <c r="N8" s="28"/>
      <c r="O8" s="28"/>
      <c r="P8" s="28"/>
      <c r="Q8" s="28"/>
      <c r="R8" s="75"/>
      <c r="S8" s="28">
        <f aca="true" t="shared" si="0" ref="S8:S25">ROUND(Q8*R8/100,0)</f>
        <v>0</v>
      </c>
      <c r="T8" s="28">
        <f aca="true" t="shared" si="1" ref="T8:T25">IF(P8=0,"",(S8-P8)/P8*100)</f>
      </c>
      <c r="U8" s="35"/>
    </row>
    <row r="9" spans="1:21" ht="15.75" customHeight="1">
      <c r="A9" s="24"/>
      <c r="B9" s="25"/>
      <c r="C9" s="25"/>
      <c r="D9" s="24"/>
      <c r="E9" s="149"/>
      <c r="F9" s="25"/>
      <c r="G9" s="24"/>
      <c r="H9" s="24"/>
      <c r="I9" s="26"/>
      <c r="J9" s="26"/>
      <c r="K9" s="28"/>
      <c r="L9" s="27"/>
      <c r="M9" s="29"/>
      <c r="N9" s="28"/>
      <c r="O9" s="28"/>
      <c r="P9" s="28"/>
      <c r="Q9" s="28"/>
      <c r="R9" s="75"/>
      <c r="S9" s="28">
        <f t="shared" si="0"/>
        <v>0</v>
      </c>
      <c r="T9" s="28">
        <f t="shared" si="1"/>
      </c>
      <c r="U9" s="35"/>
    </row>
    <row r="10" spans="1:21" ht="15.75" customHeight="1">
      <c r="A10" s="24"/>
      <c r="B10" s="25"/>
      <c r="C10" s="25"/>
      <c r="D10" s="24"/>
      <c r="E10" s="149"/>
      <c r="F10" s="25"/>
      <c r="G10" s="24"/>
      <c r="H10" s="24"/>
      <c r="I10" s="26"/>
      <c r="J10" s="26"/>
      <c r="K10" s="28"/>
      <c r="L10" s="27"/>
      <c r="M10" s="29"/>
      <c r="N10" s="28"/>
      <c r="O10" s="28"/>
      <c r="P10" s="28"/>
      <c r="Q10" s="28"/>
      <c r="R10" s="75"/>
      <c r="S10" s="28">
        <f t="shared" si="0"/>
        <v>0</v>
      </c>
      <c r="T10" s="28">
        <f t="shared" si="1"/>
      </c>
      <c r="U10" s="35"/>
    </row>
    <row r="11" spans="1:21" ht="15.75" customHeight="1">
      <c r="A11" s="24"/>
      <c r="B11" s="25"/>
      <c r="C11" s="25"/>
      <c r="D11" s="24"/>
      <c r="E11" s="149"/>
      <c r="F11" s="25"/>
      <c r="G11" s="24"/>
      <c r="H11" s="24"/>
      <c r="I11" s="26"/>
      <c r="J11" s="26"/>
      <c r="K11" s="28"/>
      <c r="L11" s="27"/>
      <c r="M11" s="29"/>
      <c r="N11" s="28"/>
      <c r="O11" s="28"/>
      <c r="P11" s="28"/>
      <c r="Q11" s="28"/>
      <c r="R11" s="75"/>
      <c r="S11" s="28">
        <f t="shared" si="0"/>
        <v>0</v>
      </c>
      <c r="T11" s="28">
        <f t="shared" si="1"/>
      </c>
      <c r="U11" s="35"/>
    </row>
    <row r="12" spans="1:21" ht="15.75" customHeight="1">
      <c r="A12" s="24"/>
      <c r="B12" s="25"/>
      <c r="C12" s="25"/>
      <c r="D12" s="24"/>
      <c r="E12" s="149"/>
      <c r="F12" s="25"/>
      <c r="G12" s="24"/>
      <c r="H12" s="24"/>
      <c r="I12" s="26"/>
      <c r="J12" s="26"/>
      <c r="K12" s="28"/>
      <c r="L12" s="27"/>
      <c r="M12" s="29"/>
      <c r="N12" s="28"/>
      <c r="O12" s="28"/>
      <c r="P12" s="28"/>
      <c r="Q12" s="28"/>
      <c r="R12" s="75"/>
      <c r="S12" s="28">
        <f t="shared" si="0"/>
        <v>0</v>
      </c>
      <c r="T12" s="28">
        <f t="shared" si="1"/>
      </c>
      <c r="U12" s="35"/>
    </row>
    <row r="13" spans="1:21" ht="15.75" customHeight="1">
      <c r="A13" s="24"/>
      <c r="B13" s="25"/>
      <c r="C13" s="25"/>
      <c r="D13" s="24"/>
      <c r="E13" s="149"/>
      <c r="F13" s="25"/>
      <c r="G13" s="24"/>
      <c r="H13" s="24"/>
      <c r="I13" s="26"/>
      <c r="J13" s="26"/>
      <c r="K13" s="28"/>
      <c r="L13" s="27"/>
      <c r="M13" s="29"/>
      <c r="N13" s="28"/>
      <c r="O13" s="28"/>
      <c r="P13" s="28"/>
      <c r="Q13" s="28"/>
      <c r="R13" s="75"/>
      <c r="S13" s="28">
        <f t="shared" si="0"/>
        <v>0</v>
      </c>
      <c r="T13" s="28">
        <f t="shared" si="1"/>
      </c>
      <c r="U13" s="35"/>
    </row>
    <row r="14" spans="1:21" ht="15.75" customHeight="1">
      <c r="A14" s="24"/>
      <c r="B14" s="25"/>
      <c r="C14" s="25"/>
      <c r="D14" s="24"/>
      <c r="E14" s="149"/>
      <c r="F14" s="25"/>
      <c r="G14" s="24"/>
      <c r="H14" s="24"/>
      <c r="I14" s="26"/>
      <c r="J14" s="26"/>
      <c r="K14" s="28"/>
      <c r="L14" s="27"/>
      <c r="M14" s="29"/>
      <c r="N14" s="28"/>
      <c r="O14" s="28"/>
      <c r="P14" s="28"/>
      <c r="Q14" s="28"/>
      <c r="R14" s="75"/>
      <c r="S14" s="28">
        <f t="shared" si="0"/>
        <v>0</v>
      </c>
      <c r="T14" s="28">
        <f t="shared" si="1"/>
      </c>
      <c r="U14" s="35"/>
    </row>
    <row r="15" spans="1:21" ht="15.75" customHeight="1">
      <c r="A15" s="24"/>
      <c r="B15" s="25"/>
      <c r="C15" s="25"/>
      <c r="D15" s="24"/>
      <c r="E15" s="149"/>
      <c r="F15" s="25"/>
      <c r="G15" s="24"/>
      <c r="H15" s="24"/>
      <c r="I15" s="26"/>
      <c r="J15" s="26"/>
      <c r="K15" s="28"/>
      <c r="L15" s="27"/>
      <c r="M15" s="29"/>
      <c r="N15" s="28"/>
      <c r="O15" s="28"/>
      <c r="P15" s="28"/>
      <c r="Q15" s="28"/>
      <c r="R15" s="75"/>
      <c r="S15" s="28">
        <f t="shared" si="0"/>
        <v>0</v>
      </c>
      <c r="T15" s="28">
        <f t="shared" si="1"/>
      </c>
      <c r="U15" s="35"/>
    </row>
    <row r="16" spans="1:21" ht="15.75" customHeight="1">
      <c r="A16" s="24"/>
      <c r="B16" s="25"/>
      <c r="C16" s="25"/>
      <c r="D16" s="24"/>
      <c r="E16" s="149"/>
      <c r="F16" s="25"/>
      <c r="G16" s="24"/>
      <c r="H16" s="24"/>
      <c r="I16" s="26"/>
      <c r="J16" s="26"/>
      <c r="K16" s="28"/>
      <c r="L16" s="27"/>
      <c r="M16" s="29"/>
      <c r="N16" s="28"/>
      <c r="O16" s="28"/>
      <c r="P16" s="28"/>
      <c r="Q16" s="28"/>
      <c r="R16" s="75"/>
      <c r="S16" s="28">
        <f t="shared" si="0"/>
        <v>0</v>
      </c>
      <c r="T16" s="28">
        <f t="shared" si="1"/>
      </c>
      <c r="U16" s="35"/>
    </row>
    <row r="17" spans="1:21" ht="15.75" customHeight="1">
      <c r="A17" s="24"/>
      <c r="B17" s="25"/>
      <c r="C17" s="25"/>
      <c r="D17" s="24"/>
      <c r="E17" s="149"/>
      <c r="F17" s="25"/>
      <c r="G17" s="24"/>
      <c r="H17" s="24"/>
      <c r="I17" s="26"/>
      <c r="J17" s="26"/>
      <c r="K17" s="28"/>
      <c r="L17" s="27"/>
      <c r="M17" s="29"/>
      <c r="N17" s="28"/>
      <c r="O17" s="28"/>
      <c r="P17" s="28"/>
      <c r="Q17" s="28"/>
      <c r="R17" s="75"/>
      <c r="S17" s="28">
        <f t="shared" si="0"/>
        <v>0</v>
      </c>
      <c r="T17" s="28">
        <f t="shared" si="1"/>
      </c>
      <c r="U17" s="35"/>
    </row>
    <row r="18" spans="1:21" ht="15.75" customHeight="1">
      <c r="A18" s="24"/>
      <c r="B18" s="25"/>
      <c r="C18" s="25"/>
      <c r="D18" s="24"/>
      <c r="E18" s="149"/>
      <c r="F18" s="25"/>
      <c r="G18" s="24"/>
      <c r="H18" s="24"/>
      <c r="I18" s="26"/>
      <c r="J18" s="26"/>
      <c r="K18" s="28"/>
      <c r="L18" s="27"/>
      <c r="M18" s="29"/>
      <c r="N18" s="28"/>
      <c r="O18" s="28"/>
      <c r="P18" s="28"/>
      <c r="Q18" s="28"/>
      <c r="R18" s="75"/>
      <c r="S18" s="28">
        <f t="shared" si="0"/>
        <v>0</v>
      </c>
      <c r="T18" s="28">
        <f t="shared" si="1"/>
      </c>
      <c r="U18" s="35"/>
    </row>
    <row r="19" spans="1:21" ht="15.75" customHeight="1">
      <c r="A19" s="24"/>
      <c r="B19" s="25"/>
      <c r="C19" s="25"/>
      <c r="D19" s="24"/>
      <c r="E19" s="149"/>
      <c r="F19" s="25"/>
      <c r="G19" s="24"/>
      <c r="H19" s="24"/>
      <c r="I19" s="26"/>
      <c r="J19" s="26"/>
      <c r="K19" s="28"/>
      <c r="L19" s="27"/>
      <c r="M19" s="29"/>
      <c r="N19" s="28"/>
      <c r="O19" s="28"/>
      <c r="P19" s="28"/>
      <c r="Q19" s="28"/>
      <c r="R19" s="75"/>
      <c r="S19" s="28">
        <f t="shared" si="0"/>
        <v>0</v>
      </c>
      <c r="T19" s="28">
        <f t="shared" si="1"/>
      </c>
      <c r="U19" s="35"/>
    </row>
    <row r="20" spans="1:21" ht="15.75" customHeight="1">
      <c r="A20" s="24"/>
      <c r="B20" s="25"/>
      <c r="C20" s="25"/>
      <c r="D20" s="24"/>
      <c r="E20" s="149"/>
      <c r="F20" s="25"/>
      <c r="G20" s="24"/>
      <c r="H20" s="24"/>
      <c r="I20" s="26"/>
      <c r="J20" s="26"/>
      <c r="K20" s="28"/>
      <c r="L20" s="27"/>
      <c r="M20" s="29"/>
      <c r="N20" s="28"/>
      <c r="O20" s="28"/>
      <c r="P20" s="28"/>
      <c r="Q20" s="28"/>
      <c r="R20" s="75"/>
      <c r="S20" s="28">
        <f t="shared" si="0"/>
        <v>0</v>
      </c>
      <c r="T20" s="28">
        <f t="shared" si="1"/>
      </c>
      <c r="U20" s="35"/>
    </row>
    <row r="21" spans="1:21" ht="15.75" customHeight="1">
      <c r="A21" s="24"/>
      <c r="B21" s="25"/>
      <c r="C21" s="25"/>
      <c r="D21" s="24"/>
      <c r="E21" s="149"/>
      <c r="F21" s="25"/>
      <c r="G21" s="24"/>
      <c r="H21" s="24"/>
      <c r="I21" s="26"/>
      <c r="J21" s="26"/>
      <c r="K21" s="28"/>
      <c r="L21" s="27"/>
      <c r="M21" s="29"/>
      <c r="N21" s="28"/>
      <c r="O21" s="28"/>
      <c r="P21" s="28"/>
      <c r="Q21" s="28"/>
      <c r="R21" s="75"/>
      <c r="S21" s="28">
        <f t="shared" si="0"/>
        <v>0</v>
      </c>
      <c r="T21" s="28">
        <f t="shared" si="1"/>
      </c>
      <c r="U21" s="35"/>
    </row>
    <row r="22" spans="1:21" ht="15.75" customHeight="1">
      <c r="A22" s="24"/>
      <c r="B22" s="25"/>
      <c r="C22" s="25"/>
      <c r="D22" s="24"/>
      <c r="E22" s="149"/>
      <c r="F22" s="25"/>
      <c r="G22" s="24"/>
      <c r="H22" s="24"/>
      <c r="I22" s="26"/>
      <c r="J22" s="26"/>
      <c r="K22" s="28"/>
      <c r="L22" s="27"/>
      <c r="M22" s="29"/>
      <c r="N22" s="28"/>
      <c r="O22" s="28"/>
      <c r="P22" s="28"/>
      <c r="Q22" s="28"/>
      <c r="R22" s="75"/>
      <c r="S22" s="28">
        <f t="shared" si="0"/>
        <v>0</v>
      </c>
      <c r="T22" s="28">
        <f t="shared" si="1"/>
      </c>
      <c r="U22" s="35"/>
    </row>
    <row r="23" spans="1:21" ht="15.75" customHeight="1">
      <c r="A23" s="24"/>
      <c r="B23" s="25"/>
      <c r="C23" s="25"/>
      <c r="D23" s="24"/>
      <c r="E23" s="149"/>
      <c r="F23" s="25"/>
      <c r="G23" s="24"/>
      <c r="H23" s="24"/>
      <c r="I23" s="26"/>
      <c r="J23" s="26"/>
      <c r="K23" s="28"/>
      <c r="L23" s="27"/>
      <c r="M23" s="29"/>
      <c r="N23" s="28"/>
      <c r="O23" s="28"/>
      <c r="P23" s="28"/>
      <c r="Q23" s="28"/>
      <c r="R23" s="75"/>
      <c r="S23" s="28">
        <f t="shared" si="0"/>
        <v>0</v>
      </c>
      <c r="T23" s="28">
        <f t="shared" si="1"/>
      </c>
      <c r="U23" s="35"/>
    </row>
    <row r="24" spans="1:21" ht="15.75" customHeight="1">
      <c r="A24" s="24"/>
      <c r="B24" s="25"/>
      <c r="C24" s="25"/>
      <c r="D24" s="24"/>
      <c r="E24" s="149"/>
      <c r="F24" s="25"/>
      <c r="G24" s="24"/>
      <c r="H24" s="24"/>
      <c r="I24" s="26"/>
      <c r="J24" s="26"/>
      <c r="K24" s="28"/>
      <c r="L24" s="27"/>
      <c r="M24" s="29"/>
      <c r="N24" s="28"/>
      <c r="O24" s="28"/>
      <c r="P24" s="28"/>
      <c r="Q24" s="28"/>
      <c r="R24" s="75"/>
      <c r="S24" s="28">
        <f t="shared" si="0"/>
        <v>0</v>
      </c>
      <c r="T24" s="28">
        <f t="shared" si="1"/>
      </c>
      <c r="U24" s="35"/>
    </row>
    <row r="25" spans="1:21" ht="15.75" customHeight="1">
      <c r="A25" s="24"/>
      <c r="B25" s="25"/>
      <c r="C25" s="25"/>
      <c r="D25" s="24"/>
      <c r="E25" s="149"/>
      <c r="F25" s="25"/>
      <c r="G25" s="24"/>
      <c r="H25" s="24"/>
      <c r="I25" s="26"/>
      <c r="J25" s="26"/>
      <c r="K25" s="28"/>
      <c r="L25" s="27"/>
      <c r="M25" s="29"/>
      <c r="N25" s="28"/>
      <c r="O25" s="28"/>
      <c r="P25" s="28"/>
      <c r="Q25" s="28"/>
      <c r="R25" s="75"/>
      <c r="S25" s="28">
        <f t="shared" si="0"/>
        <v>0</v>
      </c>
      <c r="T25" s="28">
        <f t="shared" si="1"/>
      </c>
      <c r="U25" s="35"/>
    </row>
    <row r="26" spans="1:21" ht="15.75" customHeight="1">
      <c r="A26" s="24"/>
      <c r="B26" s="25"/>
      <c r="C26" s="25"/>
      <c r="D26" s="24"/>
      <c r="E26" s="149"/>
      <c r="F26" s="35"/>
      <c r="G26" s="24"/>
      <c r="H26" s="24"/>
      <c r="I26" s="26"/>
      <c r="J26" s="26"/>
      <c r="K26" s="28"/>
      <c r="L26" s="27"/>
      <c r="M26" s="29"/>
      <c r="N26" s="28"/>
      <c r="O26" s="28"/>
      <c r="P26" s="28"/>
      <c r="Q26" s="28"/>
      <c r="R26" s="75"/>
      <c r="S26" s="28"/>
      <c r="T26" s="28"/>
      <c r="U26" s="35"/>
    </row>
    <row r="27" spans="1:21" ht="15.75" customHeight="1">
      <c r="A27" s="30" t="s">
        <v>335</v>
      </c>
      <c r="B27" s="78"/>
      <c r="C27" s="45"/>
      <c r="D27" s="24"/>
      <c r="E27" s="150"/>
      <c r="F27" s="24"/>
      <c r="G27" s="24"/>
      <c r="H27" s="24"/>
      <c r="I27" s="26"/>
      <c r="J27" s="26"/>
      <c r="K27" s="28">
        <f>SUM(K7:K26)</f>
        <v>4970</v>
      </c>
      <c r="L27" s="27">
        <f aca="true" t="shared" si="2" ref="L27:S27">SUM(L7:L26)</f>
        <v>454.34</v>
      </c>
      <c r="M27" s="29">
        <f t="shared" si="2"/>
        <v>0</v>
      </c>
      <c r="N27" s="28">
        <f t="shared" si="2"/>
        <v>0</v>
      </c>
      <c r="O27" s="28">
        <f t="shared" si="2"/>
        <v>0</v>
      </c>
      <c r="P27" s="28">
        <f t="shared" si="2"/>
        <v>0</v>
      </c>
      <c r="Q27" s="28">
        <f t="shared" si="2"/>
        <v>0</v>
      </c>
      <c r="R27" s="75"/>
      <c r="S27" s="28">
        <f t="shared" si="2"/>
        <v>0</v>
      </c>
      <c r="T27" s="28">
        <f>IF(P27=0,"",(S27-P27)/P27*100)</f>
      </c>
      <c r="U27" s="35"/>
    </row>
    <row r="28" spans="1:15" ht="15.75" customHeight="1">
      <c r="A28" s="32" t="str">
        <f>'填表说明'!B12</f>
        <v>资产占有单位填表人：</v>
      </c>
      <c r="O28" s="32" t="e">
        <f>"评估人员："&amp;B8G26</f>
        <v>#NAME?</v>
      </c>
    </row>
    <row r="29" ht="15.75" customHeight="1">
      <c r="A29" s="32" t="str">
        <f>'填表说明'!B16</f>
        <v>填表日期：2017年01月10日</v>
      </c>
    </row>
  </sheetData>
  <sheetProtection/>
  <mergeCells count="19">
    <mergeCell ref="A2:U2"/>
    <mergeCell ref="A3:U3"/>
    <mergeCell ref="K5:L5"/>
    <mergeCell ref="M5:N5"/>
    <mergeCell ref="O5:P5"/>
    <mergeCell ref="Q5:S5"/>
    <mergeCell ref="A27:C27"/>
    <mergeCell ref="A5:A6"/>
    <mergeCell ref="B5:B6"/>
    <mergeCell ref="C5:C6"/>
    <mergeCell ref="D5:D6"/>
    <mergeCell ref="E5:E6"/>
    <mergeCell ref="F5:F6"/>
    <mergeCell ref="G5:G6"/>
    <mergeCell ref="H5:H6"/>
    <mergeCell ref="I5:I6"/>
    <mergeCell ref="J5:J6"/>
    <mergeCell ref="T5:T6"/>
    <mergeCell ref="U5:U6"/>
  </mergeCells>
  <hyperlinks>
    <hyperlink ref="A1" location="索引目录!E38" display="返回索引页"/>
    <hyperlink ref="B1" location="固定资产汇总!B12" display="返回"/>
  </hyperlinks>
  <printOptions horizontalCentered="1"/>
  <pageMargins left="0.35" right="0.35" top="0.79" bottom="0.79" header="1.03" footer="0.51"/>
  <pageSetup fitToHeight="0" fitToWidth="1" horizontalDpi="300" verticalDpi="300" orientation="landscape" paperSize="9" scale="76"/>
  <headerFooter alignWithMargins="0">
    <oddHeader>&amp;R&amp;"宋体,常规"&amp;10表&amp;"Times New Roman,常规"5-2-1
&amp;"宋体,常规"共&amp;"Times New Roman,常规"&amp;N&amp;"宋体,常规"页第&amp;"Times New Roman,常规"&amp;P&amp;"宋体,常规"页</oddHeader>
  </headerFooter>
</worksheet>
</file>

<file path=xl/worksheets/sheet47.xml><?xml version="1.0" encoding="utf-8"?>
<worksheet xmlns="http://schemas.openxmlformats.org/spreadsheetml/2006/main" xmlns:r="http://schemas.openxmlformats.org/officeDocument/2006/relationships">
  <sheetPr>
    <pageSetUpPr fitToPage="1"/>
  </sheetPr>
  <dimension ref="A1:V29"/>
  <sheetViews>
    <sheetView workbookViewId="0" topLeftCell="A1">
      <selection activeCell="H7" sqref="H7"/>
    </sheetView>
  </sheetViews>
  <sheetFormatPr defaultColWidth="8.75390625" defaultRowHeight="15.75" customHeight="1" outlineLevelCol="1"/>
  <cols>
    <col min="1" max="1" width="4.25390625" style="13" customWidth="1"/>
    <col min="2" max="2" width="6.875" style="13" customWidth="1"/>
    <col min="3" max="3" width="12.375" style="13" customWidth="1"/>
    <col min="4" max="4" width="8.00390625" style="13" customWidth="1" outlineLevel="1"/>
    <col min="5" max="5" width="7.50390625" style="13" customWidth="1"/>
    <col min="6" max="8" width="4.375" style="13" customWidth="1"/>
    <col min="9" max="9" width="4.00390625" style="13" customWidth="1"/>
    <col min="10" max="10" width="7.625" style="13" customWidth="1"/>
    <col min="11" max="12" width="11.00390625" style="13" customWidth="1" outlineLevel="1"/>
    <col min="13" max="17" width="11.00390625" style="13" customWidth="1"/>
    <col min="18" max="18" width="7.375" style="13" customWidth="1"/>
    <col min="19" max="19" width="11.00390625" style="13" customWidth="1"/>
    <col min="20" max="20" width="5.125" style="13" customWidth="1"/>
    <col min="21" max="21" width="5.50390625" style="13" customWidth="1"/>
    <col min="22" max="22" width="13.125" style="13" customWidth="1" outlineLevel="1"/>
    <col min="23" max="32" width="9.00390625" style="13" bestFit="1" customWidth="1"/>
    <col min="33" max="16384" width="8.75390625" style="13" customWidth="1"/>
  </cols>
  <sheetData>
    <row r="1" spans="1:21" ht="14.25">
      <c r="A1" s="14" t="s">
        <v>98</v>
      </c>
      <c r="B1" s="15" t="s">
        <v>223</v>
      </c>
      <c r="C1" s="16"/>
      <c r="D1" s="16"/>
      <c r="E1" s="16"/>
      <c r="F1" s="16"/>
      <c r="G1" s="16"/>
      <c r="H1" s="16"/>
      <c r="I1" s="16"/>
      <c r="J1" s="16"/>
      <c r="K1" s="16"/>
      <c r="L1" s="16"/>
      <c r="M1" s="16"/>
      <c r="N1" s="16"/>
      <c r="O1" s="16"/>
      <c r="P1" s="16"/>
      <c r="Q1" s="16"/>
      <c r="R1" s="16"/>
      <c r="S1" s="16"/>
      <c r="T1" s="16"/>
      <c r="U1" s="16"/>
    </row>
    <row r="2" spans="1:21" s="11" customFormat="1" ht="30" customHeight="1">
      <c r="A2" s="17" t="s">
        <v>504</v>
      </c>
      <c r="B2" s="18"/>
      <c r="C2" s="18"/>
      <c r="D2" s="18"/>
      <c r="E2" s="18"/>
      <c r="F2" s="18"/>
      <c r="G2" s="18"/>
      <c r="H2" s="18"/>
      <c r="I2" s="18"/>
      <c r="J2" s="18"/>
      <c r="K2" s="18"/>
      <c r="L2" s="18"/>
      <c r="M2" s="18"/>
      <c r="N2" s="18"/>
      <c r="O2" s="18"/>
      <c r="P2" s="18"/>
      <c r="Q2" s="18"/>
      <c r="R2" s="18"/>
      <c r="S2" s="18"/>
      <c r="T2" s="18"/>
      <c r="U2" s="18"/>
    </row>
    <row r="3" spans="1:21" ht="13.5" customHeight="1">
      <c r="A3" s="19" t="str">
        <f>'填表说明'!B9</f>
        <v>评估基准日：2016年12月31日</v>
      </c>
      <c r="B3" s="19"/>
      <c r="C3" s="19"/>
      <c r="D3" s="19"/>
      <c r="E3" s="19"/>
      <c r="F3" s="19"/>
      <c r="G3" s="19"/>
      <c r="H3" s="19"/>
      <c r="I3" s="33"/>
      <c r="J3" s="33"/>
      <c r="K3" s="33"/>
      <c r="L3" s="33"/>
      <c r="M3" s="33"/>
      <c r="N3" s="33"/>
      <c r="O3" s="33"/>
      <c r="P3" s="33"/>
      <c r="Q3" s="33"/>
      <c r="R3" s="33"/>
      <c r="S3" s="33"/>
      <c r="T3" s="33"/>
      <c r="U3" s="33"/>
    </row>
    <row r="4" spans="1:21" ht="15.75" customHeight="1">
      <c r="A4" s="20" t="str">
        <f>'填表说明'!B11</f>
        <v>资产占有单位名称：黑龙江斯达特兽药有限公司</v>
      </c>
      <c r="U4" s="34" t="s">
        <v>100</v>
      </c>
    </row>
    <row r="5" spans="1:22" s="12" customFormat="1" ht="15.75" customHeight="1">
      <c r="A5" s="21" t="s">
        <v>173</v>
      </c>
      <c r="B5" s="21" t="s">
        <v>505</v>
      </c>
      <c r="C5" s="72" t="s">
        <v>506</v>
      </c>
      <c r="D5" s="81" t="s">
        <v>446</v>
      </c>
      <c r="E5" s="72" t="s">
        <v>500</v>
      </c>
      <c r="F5" s="72" t="s">
        <v>374</v>
      </c>
      <c r="G5" s="72" t="s">
        <v>376</v>
      </c>
      <c r="H5" s="72" t="s">
        <v>501</v>
      </c>
      <c r="I5" s="72" t="s">
        <v>502</v>
      </c>
      <c r="J5" s="72" t="s">
        <v>507</v>
      </c>
      <c r="K5" s="21" t="s">
        <v>205</v>
      </c>
      <c r="L5" s="43"/>
      <c r="M5" s="85" t="s">
        <v>206</v>
      </c>
      <c r="N5" s="86"/>
      <c r="O5" s="21" t="s">
        <v>207</v>
      </c>
      <c r="P5" s="24"/>
      <c r="Q5" s="21" t="s">
        <v>208</v>
      </c>
      <c r="R5" s="24"/>
      <c r="S5" s="24"/>
      <c r="T5" s="72" t="s">
        <v>228</v>
      </c>
      <c r="U5" s="72" t="s">
        <v>176</v>
      </c>
      <c r="V5" s="21" t="s">
        <v>453</v>
      </c>
    </row>
    <row r="6" spans="1:22" s="12" customFormat="1" ht="15.75" customHeight="1">
      <c r="A6" s="24"/>
      <c r="B6" s="24"/>
      <c r="C6" s="24"/>
      <c r="D6" s="82"/>
      <c r="E6" s="24"/>
      <c r="F6" s="24"/>
      <c r="G6" s="24"/>
      <c r="H6" s="24"/>
      <c r="I6" s="24"/>
      <c r="J6" s="24"/>
      <c r="K6" s="21" t="s">
        <v>454</v>
      </c>
      <c r="L6" s="22" t="s">
        <v>455</v>
      </c>
      <c r="M6" s="45" t="s">
        <v>454</v>
      </c>
      <c r="N6" s="21" t="s">
        <v>455</v>
      </c>
      <c r="O6" s="21" t="s">
        <v>454</v>
      </c>
      <c r="P6" s="21" t="s">
        <v>455</v>
      </c>
      <c r="Q6" s="21" t="s">
        <v>454</v>
      </c>
      <c r="R6" s="21" t="s">
        <v>392</v>
      </c>
      <c r="S6" s="21" t="s">
        <v>455</v>
      </c>
      <c r="T6" s="24"/>
      <c r="U6" s="24"/>
      <c r="V6" s="24"/>
    </row>
    <row r="7" spans="1:22" ht="15.75" customHeight="1">
      <c r="A7" s="24"/>
      <c r="B7" s="24"/>
      <c r="C7" s="25"/>
      <c r="D7" s="83"/>
      <c r="E7" s="25"/>
      <c r="F7" s="24"/>
      <c r="G7" s="24"/>
      <c r="H7" s="26"/>
      <c r="I7" s="26"/>
      <c r="J7" s="47"/>
      <c r="K7" s="28"/>
      <c r="L7" s="27"/>
      <c r="M7" s="29"/>
      <c r="N7" s="28"/>
      <c r="O7" s="28"/>
      <c r="P7" s="28"/>
      <c r="Q7" s="28"/>
      <c r="R7" s="75"/>
      <c r="S7" s="28">
        <f>ROUND(Q7*R7/100,0)</f>
        <v>0</v>
      </c>
      <c r="T7" s="28">
        <f>IF(P7=0,"",(S7-P7)/P7*100)</f>
      </c>
      <c r="U7" s="35"/>
      <c r="V7" s="35"/>
    </row>
    <row r="8" spans="1:22" ht="15.75" customHeight="1">
      <c r="A8" s="24"/>
      <c r="B8" s="24"/>
      <c r="C8" s="25"/>
      <c r="D8" s="83"/>
      <c r="E8" s="25"/>
      <c r="F8" s="24"/>
      <c r="G8" s="24"/>
      <c r="H8" s="26"/>
      <c r="I8" s="26"/>
      <c r="J8" s="47"/>
      <c r="K8" s="28"/>
      <c r="L8" s="27"/>
      <c r="M8" s="29"/>
      <c r="N8" s="28"/>
      <c r="O8" s="28"/>
      <c r="P8" s="28"/>
      <c r="Q8" s="28"/>
      <c r="R8" s="75"/>
      <c r="S8" s="28">
        <f aca="true" t="shared" si="0" ref="S8:S25">ROUND(Q8*R8/100,0)</f>
        <v>0</v>
      </c>
      <c r="T8" s="28">
        <f aca="true" t="shared" si="1" ref="T8:T25">IF(P8=0,"",(S8-P8)/P8*100)</f>
      </c>
      <c r="U8" s="35"/>
      <c r="V8" s="35"/>
    </row>
    <row r="9" spans="1:22" ht="15.75" customHeight="1">
      <c r="A9" s="24"/>
      <c r="B9" s="24"/>
      <c r="C9" s="25"/>
      <c r="D9" s="83"/>
      <c r="E9" s="25"/>
      <c r="F9" s="24"/>
      <c r="G9" s="24"/>
      <c r="H9" s="26"/>
      <c r="I9" s="26"/>
      <c r="J9" s="47"/>
      <c r="K9" s="28"/>
      <c r="L9" s="27"/>
      <c r="M9" s="29"/>
      <c r="N9" s="28"/>
      <c r="O9" s="28"/>
      <c r="P9" s="28"/>
      <c r="Q9" s="28"/>
      <c r="R9" s="75"/>
      <c r="S9" s="28">
        <f t="shared" si="0"/>
        <v>0</v>
      </c>
      <c r="T9" s="28">
        <f t="shared" si="1"/>
      </c>
      <c r="U9" s="35"/>
      <c r="V9" s="35"/>
    </row>
    <row r="10" spans="1:22" ht="15.75" customHeight="1">
      <c r="A10" s="24"/>
      <c r="B10" s="24"/>
      <c r="C10" s="25"/>
      <c r="D10" s="83"/>
      <c r="E10" s="25"/>
      <c r="F10" s="24"/>
      <c r="G10" s="24"/>
      <c r="H10" s="26"/>
      <c r="I10" s="26"/>
      <c r="J10" s="47"/>
      <c r="K10" s="28"/>
      <c r="L10" s="27"/>
      <c r="M10" s="29"/>
      <c r="N10" s="28"/>
      <c r="O10" s="28"/>
      <c r="P10" s="28"/>
      <c r="Q10" s="28"/>
      <c r="R10" s="75"/>
      <c r="S10" s="28">
        <f t="shared" si="0"/>
        <v>0</v>
      </c>
      <c r="T10" s="28">
        <f t="shared" si="1"/>
      </c>
      <c r="U10" s="35"/>
      <c r="V10" s="35"/>
    </row>
    <row r="11" spans="1:22" ht="15.75" customHeight="1">
      <c r="A11" s="24"/>
      <c r="B11" s="24"/>
      <c r="C11" s="25"/>
      <c r="D11" s="83"/>
      <c r="E11" s="25"/>
      <c r="F11" s="24"/>
      <c r="G11" s="24"/>
      <c r="H11" s="26"/>
      <c r="I11" s="26"/>
      <c r="J11" s="47"/>
      <c r="K11" s="28"/>
      <c r="L11" s="27"/>
      <c r="M11" s="29"/>
      <c r="N11" s="28"/>
      <c r="O11" s="28"/>
      <c r="P11" s="28"/>
      <c r="Q11" s="28"/>
      <c r="R11" s="75"/>
      <c r="S11" s="28">
        <f t="shared" si="0"/>
        <v>0</v>
      </c>
      <c r="T11" s="28">
        <f t="shared" si="1"/>
      </c>
      <c r="U11" s="35"/>
      <c r="V11" s="35"/>
    </row>
    <row r="12" spans="1:22" ht="15.75" customHeight="1">
      <c r="A12" s="24"/>
      <c r="B12" s="24"/>
      <c r="C12" s="25"/>
      <c r="D12" s="83"/>
      <c r="E12" s="25"/>
      <c r="F12" s="24"/>
      <c r="G12" s="24"/>
      <c r="H12" s="26"/>
      <c r="I12" s="26"/>
      <c r="J12" s="47"/>
      <c r="K12" s="28"/>
      <c r="L12" s="27"/>
      <c r="M12" s="29"/>
      <c r="N12" s="28"/>
      <c r="O12" s="28"/>
      <c r="P12" s="28"/>
      <c r="Q12" s="28"/>
      <c r="R12" s="75"/>
      <c r="S12" s="28">
        <f t="shared" si="0"/>
        <v>0</v>
      </c>
      <c r="T12" s="28">
        <f t="shared" si="1"/>
      </c>
      <c r="U12" s="35"/>
      <c r="V12" s="35"/>
    </row>
    <row r="13" spans="1:22" ht="15.75" customHeight="1">
      <c r="A13" s="24"/>
      <c r="B13" s="24"/>
      <c r="C13" s="25"/>
      <c r="D13" s="83"/>
      <c r="E13" s="25"/>
      <c r="F13" s="24"/>
      <c r="G13" s="24"/>
      <c r="H13" s="26"/>
      <c r="I13" s="26"/>
      <c r="J13" s="47"/>
      <c r="K13" s="28"/>
      <c r="L13" s="27"/>
      <c r="M13" s="29"/>
      <c r="N13" s="28"/>
      <c r="O13" s="28"/>
      <c r="P13" s="28"/>
      <c r="Q13" s="28"/>
      <c r="R13" s="75"/>
      <c r="S13" s="28">
        <f t="shared" si="0"/>
        <v>0</v>
      </c>
      <c r="T13" s="28">
        <f t="shared" si="1"/>
      </c>
      <c r="U13" s="35"/>
      <c r="V13" s="35"/>
    </row>
    <row r="14" spans="1:22" ht="15.75" customHeight="1">
      <c r="A14" s="24"/>
      <c r="B14" s="24"/>
      <c r="C14" s="25"/>
      <c r="D14" s="83"/>
      <c r="E14" s="25"/>
      <c r="F14" s="24"/>
      <c r="G14" s="24"/>
      <c r="H14" s="26"/>
      <c r="I14" s="26"/>
      <c r="J14" s="47"/>
      <c r="K14" s="28"/>
      <c r="L14" s="27"/>
      <c r="M14" s="29"/>
      <c r="N14" s="28"/>
      <c r="O14" s="28"/>
      <c r="P14" s="28"/>
      <c r="Q14" s="28"/>
      <c r="R14" s="75"/>
      <c r="S14" s="28">
        <f t="shared" si="0"/>
        <v>0</v>
      </c>
      <c r="T14" s="28">
        <f t="shared" si="1"/>
      </c>
      <c r="U14" s="35"/>
      <c r="V14" s="35"/>
    </row>
    <row r="15" spans="1:22" ht="15.75" customHeight="1">
      <c r="A15" s="24"/>
      <c r="B15" s="24"/>
      <c r="C15" s="25"/>
      <c r="D15" s="83"/>
      <c r="E15" s="25"/>
      <c r="F15" s="24"/>
      <c r="G15" s="24"/>
      <c r="H15" s="26"/>
      <c r="I15" s="26"/>
      <c r="J15" s="47"/>
      <c r="K15" s="28"/>
      <c r="L15" s="27"/>
      <c r="M15" s="29"/>
      <c r="N15" s="28"/>
      <c r="O15" s="28"/>
      <c r="P15" s="28"/>
      <c r="Q15" s="28"/>
      <c r="R15" s="75"/>
      <c r="S15" s="28">
        <f t="shared" si="0"/>
        <v>0</v>
      </c>
      <c r="T15" s="28">
        <f t="shared" si="1"/>
      </c>
      <c r="U15" s="35"/>
      <c r="V15" s="35"/>
    </row>
    <row r="16" spans="1:22" ht="15.75" customHeight="1">
      <c r="A16" s="24"/>
      <c r="B16" s="24"/>
      <c r="C16" s="25"/>
      <c r="D16" s="83"/>
      <c r="E16" s="25"/>
      <c r="F16" s="24"/>
      <c r="G16" s="24"/>
      <c r="H16" s="26"/>
      <c r="I16" s="26"/>
      <c r="J16" s="47"/>
      <c r="K16" s="28"/>
      <c r="L16" s="27"/>
      <c r="M16" s="29"/>
      <c r="N16" s="28"/>
      <c r="O16" s="28"/>
      <c r="P16" s="28"/>
      <c r="Q16" s="28"/>
      <c r="R16" s="75"/>
      <c r="S16" s="28">
        <f t="shared" si="0"/>
        <v>0</v>
      </c>
      <c r="T16" s="28">
        <f t="shared" si="1"/>
      </c>
      <c r="U16" s="35"/>
      <c r="V16" s="35"/>
    </row>
    <row r="17" spans="1:22" ht="15.75" customHeight="1">
      <c r="A17" s="24"/>
      <c r="B17" s="24"/>
      <c r="C17" s="25"/>
      <c r="D17" s="83"/>
      <c r="E17" s="25"/>
      <c r="F17" s="24"/>
      <c r="G17" s="24"/>
      <c r="H17" s="26"/>
      <c r="I17" s="26"/>
      <c r="J17" s="47"/>
      <c r="K17" s="28"/>
      <c r="L17" s="27"/>
      <c r="M17" s="29"/>
      <c r="N17" s="28"/>
      <c r="O17" s="28"/>
      <c r="P17" s="28"/>
      <c r="Q17" s="28"/>
      <c r="R17" s="75"/>
      <c r="S17" s="28">
        <f t="shared" si="0"/>
        <v>0</v>
      </c>
      <c r="T17" s="28">
        <f t="shared" si="1"/>
      </c>
      <c r="U17" s="35"/>
      <c r="V17" s="35"/>
    </row>
    <row r="18" spans="1:22" ht="15.75" customHeight="1">
      <c r="A18" s="24"/>
      <c r="B18" s="24"/>
      <c r="C18" s="25"/>
      <c r="D18" s="83"/>
      <c r="E18" s="25"/>
      <c r="F18" s="24"/>
      <c r="G18" s="24"/>
      <c r="H18" s="26"/>
      <c r="I18" s="26"/>
      <c r="J18" s="47"/>
      <c r="K18" s="28"/>
      <c r="L18" s="27"/>
      <c r="M18" s="29"/>
      <c r="N18" s="28"/>
      <c r="O18" s="28"/>
      <c r="P18" s="28"/>
      <c r="Q18" s="28"/>
      <c r="R18" s="75"/>
      <c r="S18" s="28">
        <f t="shared" si="0"/>
        <v>0</v>
      </c>
      <c r="T18" s="28">
        <f t="shared" si="1"/>
      </c>
      <c r="U18" s="35"/>
      <c r="V18" s="35"/>
    </row>
    <row r="19" spans="1:22" ht="15.75" customHeight="1">
      <c r="A19" s="24"/>
      <c r="B19" s="24"/>
      <c r="C19" s="25"/>
      <c r="D19" s="83"/>
      <c r="E19" s="25"/>
      <c r="F19" s="24"/>
      <c r="G19" s="24"/>
      <c r="H19" s="26"/>
      <c r="I19" s="26"/>
      <c r="J19" s="47"/>
      <c r="K19" s="28"/>
      <c r="L19" s="27"/>
      <c r="M19" s="29"/>
      <c r="N19" s="28"/>
      <c r="O19" s="28"/>
      <c r="P19" s="28"/>
      <c r="Q19" s="28"/>
      <c r="R19" s="75"/>
      <c r="S19" s="28">
        <f t="shared" si="0"/>
        <v>0</v>
      </c>
      <c r="T19" s="28">
        <f t="shared" si="1"/>
      </c>
      <c r="U19" s="35"/>
      <c r="V19" s="35"/>
    </row>
    <row r="20" spans="1:22" ht="15.75" customHeight="1">
      <c r="A20" s="24"/>
      <c r="B20" s="24"/>
      <c r="C20" s="25"/>
      <c r="D20" s="83"/>
      <c r="E20" s="25"/>
      <c r="F20" s="24"/>
      <c r="G20" s="24"/>
      <c r="H20" s="26"/>
      <c r="I20" s="26"/>
      <c r="J20" s="47"/>
      <c r="K20" s="28"/>
      <c r="L20" s="27"/>
      <c r="M20" s="29"/>
      <c r="N20" s="28"/>
      <c r="O20" s="28"/>
      <c r="P20" s="28"/>
      <c r="Q20" s="28"/>
      <c r="R20" s="75"/>
      <c r="S20" s="28">
        <f t="shared" si="0"/>
        <v>0</v>
      </c>
      <c r="T20" s="28">
        <f t="shared" si="1"/>
      </c>
      <c r="U20" s="35"/>
      <c r="V20" s="35"/>
    </row>
    <row r="21" spans="1:22" ht="15.75" customHeight="1">
      <c r="A21" s="24"/>
      <c r="B21" s="24"/>
      <c r="C21" s="25"/>
      <c r="D21" s="83"/>
      <c r="E21" s="25"/>
      <c r="F21" s="24"/>
      <c r="G21" s="24"/>
      <c r="H21" s="26"/>
      <c r="I21" s="26"/>
      <c r="J21" s="47"/>
      <c r="K21" s="28"/>
      <c r="L21" s="27"/>
      <c r="M21" s="29"/>
      <c r="N21" s="28"/>
      <c r="O21" s="28"/>
      <c r="P21" s="28"/>
      <c r="Q21" s="28"/>
      <c r="R21" s="75"/>
      <c r="S21" s="28">
        <f t="shared" si="0"/>
        <v>0</v>
      </c>
      <c r="T21" s="28">
        <f t="shared" si="1"/>
      </c>
      <c r="U21" s="35"/>
      <c r="V21" s="35"/>
    </row>
    <row r="22" spans="1:22" ht="15.75" customHeight="1">
      <c r="A22" s="24"/>
      <c r="B22" s="24"/>
      <c r="C22" s="25"/>
      <c r="D22" s="83"/>
      <c r="E22" s="25"/>
      <c r="F22" s="24"/>
      <c r="G22" s="24"/>
      <c r="H22" s="26"/>
      <c r="I22" s="26"/>
      <c r="J22" s="47"/>
      <c r="K22" s="28"/>
      <c r="L22" s="27"/>
      <c r="M22" s="29"/>
      <c r="N22" s="28"/>
      <c r="O22" s="28"/>
      <c r="P22" s="28"/>
      <c r="Q22" s="28"/>
      <c r="R22" s="75"/>
      <c r="S22" s="28">
        <f t="shared" si="0"/>
        <v>0</v>
      </c>
      <c r="T22" s="28">
        <f t="shared" si="1"/>
      </c>
      <c r="U22" s="35"/>
      <c r="V22" s="35"/>
    </row>
    <row r="23" spans="1:22" ht="15.75" customHeight="1">
      <c r="A23" s="24"/>
      <c r="B23" s="24"/>
      <c r="C23" s="25"/>
      <c r="D23" s="83"/>
      <c r="E23" s="25"/>
      <c r="F23" s="24"/>
      <c r="G23" s="24"/>
      <c r="H23" s="26"/>
      <c r="I23" s="26"/>
      <c r="J23" s="47"/>
      <c r="K23" s="28"/>
      <c r="L23" s="27"/>
      <c r="M23" s="29"/>
      <c r="N23" s="28"/>
      <c r="O23" s="28"/>
      <c r="P23" s="28"/>
      <c r="Q23" s="28"/>
      <c r="R23" s="75"/>
      <c r="S23" s="28">
        <f t="shared" si="0"/>
        <v>0</v>
      </c>
      <c r="T23" s="28">
        <f t="shared" si="1"/>
      </c>
      <c r="U23" s="35"/>
      <c r="V23" s="35"/>
    </row>
    <row r="24" spans="1:22" ht="15.75" customHeight="1">
      <c r="A24" s="24"/>
      <c r="B24" s="24"/>
      <c r="C24" s="25"/>
      <c r="D24" s="83"/>
      <c r="E24" s="25"/>
      <c r="F24" s="24"/>
      <c r="G24" s="24"/>
      <c r="H24" s="26"/>
      <c r="I24" s="26"/>
      <c r="J24" s="47"/>
      <c r="K24" s="28"/>
      <c r="L24" s="27"/>
      <c r="M24" s="29"/>
      <c r="N24" s="28"/>
      <c r="O24" s="28"/>
      <c r="P24" s="28"/>
      <c r="Q24" s="28"/>
      <c r="R24" s="75"/>
      <c r="S24" s="28">
        <f t="shared" si="0"/>
        <v>0</v>
      </c>
      <c r="T24" s="28">
        <f t="shared" si="1"/>
      </c>
      <c r="U24" s="35"/>
      <c r="V24" s="35"/>
    </row>
    <row r="25" spans="1:22" ht="15.75" customHeight="1">
      <c r="A25" s="24"/>
      <c r="B25" s="24"/>
      <c r="C25" s="25"/>
      <c r="D25" s="83"/>
      <c r="E25" s="25"/>
      <c r="F25" s="24"/>
      <c r="G25" s="24"/>
      <c r="H25" s="26"/>
      <c r="I25" s="26"/>
      <c r="J25" s="47"/>
      <c r="K25" s="28"/>
      <c r="L25" s="27"/>
      <c r="M25" s="29"/>
      <c r="N25" s="28"/>
      <c r="O25" s="28"/>
      <c r="P25" s="28"/>
      <c r="Q25" s="28"/>
      <c r="R25" s="75"/>
      <c r="S25" s="28">
        <f t="shared" si="0"/>
        <v>0</v>
      </c>
      <c r="T25" s="28">
        <f t="shared" si="1"/>
      </c>
      <c r="U25" s="35"/>
      <c r="V25" s="35"/>
    </row>
    <row r="26" spans="1:22" ht="15.75" customHeight="1">
      <c r="A26" s="24"/>
      <c r="B26" s="24"/>
      <c r="C26" s="25"/>
      <c r="D26" s="83"/>
      <c r="E26" s="25"/>
      <c r="F26" s="24"/>
      <c r="G26" s="24"/>
      <c r="H26" s="26"/>
      <c r="I26" s="26"/>
      <c r="J26" s="47"/>
      <c r="K26" s="28"/>
      <c r="L26" s="27"/>
      <c r="M26" s="29"/>
      <c r="N26" s="28"/>
      <c r="O26" s="28"/>
      <c r="P26" s="28"/>
      <c r="Q26" s="28"/>
      <c r="R26" s="75"/>
      <c r="S26" s="28"/>
      <c r="T26" s="28"/>
      <c r="U26" s="35"/>
      <c r="V26" s="35"/>
    </row>
    <row r="27" spans="1:22" ht="15.75" customHeight="1">
      <c r="A27" s="30" t="s">
        <v>335</v>
      </c>
      <c r="B27" s="78"/>
      <c r="C27" s="45"/>
      <c r="D27" s="83"/>
      <c r="E27" s="25"/>
      <c r="F27" s="24"/>
      <c r="G27" s="24"/>
      <c r="H27" s="26"/>
      <c r="I27" s="26"/>
      <c r="J27" s="24"/>
      <c r="K27" s="28">
        <f>SUM(K7:K26)</f>
        <v>0</v>
      </c>
      <c r="L27" s="27">
        <f aca="true" t="shared" si="2" ref="L27:S27">SUM(L7:L26)</f>
        <v>0</v>
      </c>
      <c r="M27" s="29">
        <f t="shared" si="2"/>
        <v>0</v>
      </c>
      <c r="N27" s="28">
        <f t="shared" si="2"/>
        <v>0</v>
      </c>
      <c r="O27" s="28">
        <f t="shared" si="2"/>
        <v>0</v>
      </c>
      <c r="P27" s="28">
        <f t="shared" si="2"/>
        <v>0</v>
      </c>
      <c r="Q27" s="28">
        <f t="shared" si="2"/>
        <v>0</v>
      </c>
      <c r="R27" s="75"/>
      <c r="S27" s="28">
        <f t="shared" si="2"/>
        <v>0</v>
      </c>
      <c r="T27" s="28">
        <f>IF(P27=0,"",(S27-P27)/P27*100)</f>
      </c>
      <c r="U27" s="35"/>
      <c r="V27" s="35"/>
    </row>
    <row r="28" spans="1:15" ht="15.75" customHeight="1">
      <c r="A28" s="32" t="str">
        <f>'填表说明'!B12</f>
        <v>资产占有单位填表人：</v>
      </c>
      <c r="O28" s="32" t="e">
        <f>"评估人员："&amp;B8G26</f>
        <v>#NAME?</v>
      </c>
    </row>
    <row r="29" ht="15.75" customHeight="1">
      <c r="A29" s="32" t="str">
        <f>'填表说明'!B16</f>
        <v>填表日期：2017年01月10日</v>
      </c>
    </row>
  </sheetData>
  <sheetProtection/>
  <mergeCells count="20">
    <mergeCell ref="A2:U2"/>
    <mergeCell ref="A3:U3"/>
    <mergeCell ref="K5:L5"/>
    <mergeCell ref="M5:N5"/>
    <mergeCell ref="O5:P5"/>
    <mergeCell ref="Q5:S5"/>
    <mergeCell ref="A27:C27"/>
    <mergeCell ref="A5:A6"/>
    <mergeCell ref="B5:B6"/>
    <mergeCell ref="C5:C6"/>
    <mergeCell ref="D5:D6"/>
    <mergeCell ref="E5:E6"/>
    <mergeCell ref="F5:F6"/>
    <mergeCell ref="G5:G6"/>
    <mergeCell ref="H5:H6"/>
    <mergeCell ref="I5:I6"/>
    <mergeCell ref="J5:J6"/>
    <mergeCell ref="T5:T6"/>
    <mergeCell ref="U5:U6"/>
    <mergeCell ref="V5:V6"/>
  </mergeCells>
  <hyperlinks>
    <hyperlink ref="A1" location="索引目录!E39" display="返回索引页"/>
    <hyperlink ref="B1" location="固定资产汇总!B13" display="返回"/>
  </hyperlinks>
  <printOptions horizontalCentered="1"/>
  <pageMargins left="0.35" right="0.35" top="0.79" bottom="0.79" header="1.03" footer="0.51"/>
  <pageSetup fitToHeight="0" fitToWidth="1" horizontalDpi="300" verticalDpi="300" orientation="landscape" paperSize="9" scale="77"/>
  <headerFooter alignWithMargins="0">
    <oddHeader>&amp;R&amp;"宋体,常规"&amp;10表&amp;"Times New Roman,常规"5-2-2
&amp;"宋体,常规"共&amp;"Times New Roman,常规"&amp;N&amp;"宋体,常规"页第&amp;"Times New Roman,常规"&amp;P&amp;"宋体,常规"页</oddHeader>
  </headerFooter>
  <legacyDrawing r:id="rId2"/>
</worksheet>
</file>

<file path=xl/worksheets/sheet48.xml><?xml version="1.0" encoding="utf-8"?>
<worksheet xmlns="http://schemas.openxmlformats.org/spreadsheetml/2006/main" xmlns:r="http://schemas.openxmlformats.org/officeDocument/2006/relationships">
  <sheetPr>
    <tabColor indexed="10"/>
    <pageSetUpPr fitToPage="1"/>
  </sheetPr>
  <dimension ref="A1:U44"/>
  <sheetViews>
    <sheetView workbookViewId="0" topLeftCell="B1">
      <selection activeCell="H20" sqref="H20"/>
    </sheetView>
  </sheetViews>
  <sheetFormatPr defaultColWidth="8.75390625" defaultRowHeight="15.75" customHeight="1" outlineLevelCol="1"/>
  <cols>
    <col min="1" max="1" width="4.875" style="13" customWidth="1"/>
    <col min="2" max="2" width="4.625" style="13" customWidth="1"/>
    <col min="3" max="3" width="10.50390625" style="13" customWidth="1"/>
    <col min="4" max="4" width="9.375" style="13" customWidth="1"/>
    <col min="5" max="5" width="8.00390625" style="98" customWidth="1" outlineLevel="1"/>
    <col min="6" max="6" width="7.75390625" style="13" customWidth="1"/>
    <col min="7" max="8" width="4.125" style="13" customWidth="1"/>
    <col min="9" max="10" width="10.75390625" style="13" customWidth="1"/>
    <col min="11" max="11" width="11.00390625" style="13" hidden="1" customWidth="1" outlineLevel="1"/>
    <col min="12" max="12" width="4.25390625" style="13" hidden="1" customWidth="1" outlineLevel="1"/>
    <col min="13" max="13" width="11.00390625" style="13" customWidth="1" collapsed="1"/>
    <col min="14" max="14" width="11.00390625" style="13" customWidth="1"/>
    <col min="15" max="16" width="11.00390625" style="13" hidden="1" customWidth="1"/>
    <col min="17" max="17" width="11.00390625" style="13" customWidth="1"/>
    <col min="18" max="18" width="8.375" style="13" customWidth="1"/>
    <col min="19" max="19" width="11.00390625" style="13" customWidth="1"/>
    <col min="20" max="20" width="8.375" style="13" customWidth="1"/>
    <col min="21" max="21" width="6.00390625" style="13" customWidth="1"/>
    <col min="22" max="32" width="9.00390625" style="13" bestFit="1" customWidth="1"/>
    <col min="33" max="16384" width="8.75390625" style="13" customWidth="1"/>
  </cols>
  <sheetData>
    <row r="1" spans="1:21" ht="15">
      <c r="A1" s="14" t="s">
        <v>98</v>
      </c>
      <c r="B1" s="15" t="s">
        <v>223</v>
      </c>
      <c r="C1" s="16"/>
      <c r="D1" s="16"/>
      <c r="E1" s="99"/>
      <c r="F1" s="16"/>
      <c r="G1" s="16"/>
      <c r="H1" s="16"/>
      <c r="I1" s="16"/>
      <c r="J1" s="16"/>
      <c r="K1" s="16"/>
      <c r="L1" s="16"/>
      <c r="M1" s="16"/>
      <c r="N1" s="16"/>
      <c r="O1" s="16"/>
      <c r="P1" s="16"/>
      <c r="Q1" s="16"/>
      <c r="R1" s="16"/>
      <c r="S1" s="16"/>
      <c r="T1" s="16"/>
      <c r="U1" s="16"/>
    </row>
    <row r="2" spans="1:21" s="11" customFormat="1" ht="30" customHeight="1">
      <c r="A2" s="17" t="s">
        <v>508</v>
      </c>
      <c r="B2" s="18"/>
      <c r="C2" s="18"/>
      <c r="D2" s="18"/>
      <c r="E2" s="18"/>
      <c r="F2" s="18"/>
      <c r="G2" s="18"/>
      <c r="H2" s="18"/>
      <c r="I2" s="18"/>
      <c r="J2" s="18"/>
      <c r="K2" s="18"/>
      <c r="L2" s="18"/>
      <c r="M2" s="18"/>
      <c r="N2" s="18"/>
      <c r="O2" s="18"/>
      <c r="P2" s="18"/>
      <c r="Q2" s="18"/>
      <c r="R2" s="18"/>
      <c r="S2" s="18"/>
      <c r="T2" s="18"/>
      <c r="U2" s="18"/>
    </row>
    <row r="3" spans="1:21" ht="13.5" customHeight="1">
      <c r="A3" s="19" t="str">
        <f>'填表说明'!B9</f>
        <v>评估基准日：2016年12月31日</v>
      </c>
      <c r="B3" s="19"/>
      <c r="C3" s="19"/>
      <c r="D3" s="19"/>
      <c r="E3" s="19"/>
      <c r="F3" s="19"/>
      <c r="G3" s="19"/>
      <c r="H3" s="19"/>
      <c r="I3" s="33"/>
      <c r="J3" s="33"/>
      <c r="K3" s="33"/>
      <c r="L3" s="33"/>
      <c r="M3" s="33"/>
      <c r="N3" s="33"/>
      <c r="O3" s="33"/>
      <c r="P3" s="33"/>
      <c r="Q3" s="33"/>
      <c r="R3" s="33"/>
      <c r="S3" s="33"/>
      <c r="T3" s="33"/>
      <c r="U3" s="33"/>
    </row>
    <row r="4" spans="1:21" ht="15.75" customHeight="1">
      <c r="A4" s="20" t="str">
        <f>'填表说明'!B11</f>
        <v>资产占有单位名称：黑龙江斯达特兽药有限公司</v>
      </c>
      <c r="U4" s="34" t="s">
        <v>100</v>
      </c>
    </row>
    <row r="5" spans="1:21" s="12" customFormat="1" ht="15.75" customHeight="1">
      <c r="A5" s="21" t="s">
        <v>173</v>
      </c>
      <c r="B5" s="72" t="s">
        <v>509</v>
      </c>
      <c r="C5" s="72" t="s">
        <v>498</v>
      </c>
      <c r="D5" s="72" t="s">
        <v>499</v>
      </c>
      <c r="E5" s="100" t="s">
        <v>446</v>
      </c>
      <c r="F5" s="72" t="s">
        <v>500</v>
      </c>
      <c r="G5" s="72" t="s">
        <v>374</v>
      </c>
      <c r="H5" s="72" t="s">
        <v>376</v>
      </c>
      <c r="I5" s="72" t="s">
        <v>501</v>
      </c>
      <c r="J5" s="72" t="s">
        <v>502</v>
      </c>
      <c r="K5" s="21" t="s">
        <v>205</v>
      </c>
      <c r="L5" s="43"/>
      <c r="M5" s="85" t="s">
        <v>206</v>
      </c>
      <c r="N5" s="86"/>
      <c r="O5" s="21" t="s">
        <v>207</v>
      </c>
      <c r="P5" s="24"/>
      <c r="Q5" s="21" t="s">
        <v>208</v>
      </c>
      <c r="R5" s="24"/>
      <c r="S5" s="24"/>
      <c r="T5" s="72" t="s">
        <v>228</v>
      </c>
      <c r="U5" s="72" t="s">
        <v>176</v>
      </c>
    </row>
    <row r="6" spans="1:21" s="12" customFormat="1" ht="15.75" customHeight="1">
      <c r="A6" s="24"/>
      <c r="B6" s="24"/>
      <c r="C6" s="101"/>
      <c r="D6" s="101"/>
      <c r="E6" s="102"/>
      <c r="F6" s="101"/>
      <c r="G6" s="101"/>
      <c r="H6" s="101"/>
      <c r="I6" s="101"/>
      <c r="J6" s="101"/>
      <c r="K6" s="121" t="s">
        <v>454</v>
      </c>
      <c r="L6" s="122" t="s">
        <v>455</v>
      </c>
      <c r="M6" s="49" t="s">
        <v>454</v>
      </c>
      <c r="N6" s="121" t="s">
        <v>455</v>
      </c>
      <c r="O6" s="21" t="s">
        <v>454</v>
      </c>
      <c r="P6" s="21" t="s">
        <v>455</v>
      </c>
      <c r="Q6" s="21" t="s">
        <v>454</v>
      </c>
      <c r="R6" s="21" t="s">
        <v>392</v>
      </c>
      <c r="S6" s="21" t="s">
        <v>455</v>
      </c>
      <c r="T6" s="24"/>
      <c r="U6" s="24"/>
    </row>
    <row r="7" spans="1:21" ht="15.75" customHeight="1">
      <c r="A7" s="24"/>
      <c r="B7" s="103"/>
      <c r="C7" s="104"/>
      <c r="D7" s="105"/>
      <c r="E7" s="106"/>
      <c r="F7" s="107"/>
      <c r="G7" s="108"/>
      <c r="H7" s="105"/>
      <c r="I7" s="123"/>
      <c r="J7" s="123"/>
      <c r="K7" s="124"/>
      <c r="L7" s="124"/>
      <c r="M7" s="125"/>
      <c r="N7" s="105"/>
      <c r="O7" s="29"/>
      <c r="P7" s="28"/>
      <c r="Q7" s="28"/>
      <c r="R7" s="144"/>
      <c r="S7" s="28"/>
      <c r="T7" s="28"/>
      <c r="U7" s="35"/>
    </row>
    <row r="8" spans="1:21" ht="15.75" customHeight="1">
      <c r="A8" s="24"/>
      <c r="B8" s="103"/>
      <c r="C8" s="104"/>
      <c r="D8" s="107"/>
      <c r="E8" s="106"/>
      <c r="F8" s="107"/>
      <c r="G8" s="108"/>
      <c r="H8" s="105"/>
      <c r="I8" s="123"/>
      <c r="J8" s="123"/>
      <c r="K8" s="124"/>
      <c r="L8" s="124"/>
      <c r="M8" s="125"/>
      <c r="N8" s="105"/>
      <c r="O8" s="29"/>
      <c r="P8" s="28"/>
      <c r="Q8" s="28"/>
      <c r="R8" s="144"/>
      <c r="S8" s="28"/>
      <c r="T8" s="28"/>
      <c r="U8" s="35"/>
    </row>
    <row r="9" spans="1:21" ht="15.75" customHeight="1">
      <c r="A9" s="24"/>
      <c r="B9" s="103"/>
      <c r="C9" s="104"/>
      <c r="D9" s="104"/>
      <c r="E9" s="106"/>
      <c r="F9" s="107"/>
      <c r="G9" s="108"/>
      <c r="H9" s="105"/>
      <c r="I9" s="123"/>
      <c r="J9" s="123"/>
      <c r="K9" s="124"/>
      <c r="L9" s="124"/>
      <c r="M9" s="125"/>
      <c r="N9" s="105"/>
      <c r="O9" s="29"/>
      <c r="P9" s="28"/>
      <c r="Q9" s="28"/>
      <c r="R9" s="144"/>
      <c r="S9" s="28"/>
      <c r="T9" s="28"/>
      <c r="U9" s="35"/>
    </row>
    <row r="10" spans="1:21" ht="15.75" customHeight="1">
      <c r="A10" s="24"/>
      <c r="B10" s="103"/>
      <c r="C10" s="104"/>
      <c r="D10" s="104"/>
      <c r="E10" s="106"/>
      <c r="F10" s="107"/>
      <c r="G10" s="108"/>
      <c r="H10" s="105"/>
      <c r="I10" s="123"/>
      <c r="J10" s="123"/>
      <c r="K10" s="124"/>
      <c r="L10" s="124"/>
      <c r="M10" s="125"/>
      <c r="N10" s="105"/>
      <c r="O10" s="29"/>
      <c r="P10" s="28"/>
      <c r="Q10" s="28"/>
      <c r="R10" s="144"/>
      <c r="S10" s="28"/>
      <c r="T10" s="28"/>
      <c r="U10" s="35"/>
    </row>
    <row r="11" spans="1:21" ht="15.75" customHeight="1">
      <c r="A11" s="24"/>
      <c r="B11" s="103"/>
      <c r="C11" s="104"/>
      <c r="D11" s="105"/>
      <c r="E11" s="106"/>
      <c r="F11" s="107"/>
      <c r="G11" s="108"/>
      <c r="H11" s="105"/>
      <c r="I11" s="123"/>
      <c r="J11" s="123"/>
      <c r="K11" s="124"/>
      <c r="L11" s="124"/>
      <c r="M11" s="125"/>
      <c r="N11" s="105"/>
      <c r="O11" s="29"/>
      <c r="P11" s="28"/>
      <c r="Q11" s="28"/>
      <c r="R11" s="144"/>
      <c r="S11" s="28"/>
      <c r="T11" s="28"/>
      <c r="U11" s="35"/>
    </row>
    <row r="12" spans="1:21" ht="15.75" customHeight="1">
      <c r="A12" s="24"/>
      <c r="B12" s="103"/>
      <c r="C12" s="104"/>
      <c r="D12" s="105"/>
      <c r="E12" s="106"/>
      <c r="F12" s="107"/>
      <c r="G12" s="108"/>
      <c r="H12" s="105"/>
      <c r="I12" s="123"/>
      <c r="J12" s="123"/>
      <c r="K12" s="124"/>
      <c r="L12" s="124"/>
      <c r="M12" s="125"/>
      <c r="N12" s="105"/>
      <c r="O12" s="29"/>
      <c r="P12" s="28"/>
      <c r="Q12" s="28"/>
      <c r="R12" s="144"/>
      <c r="S12" s="28"/>
      <c r="T12" s="28"/>
      <c r="U12" s="35"/>
    </row>
    <row r="13" spans="1:21" ht="15.75" customHeight="1">
      <c r="A13" s="24"/>
      <c r="B13" s="24"/>
      <c r="C13" s="109"/>
      <c r="D13" s="110"/>
      <c r="E13" s="111"/>
      <c r="F13" s="110"/>
      <c r="G13" s="112"/>
      <c r="H13" s="113"/>
      <c r="I13" s="126"/>
      <c r="J13" s="126"/>
      <c r="K13" s="59"/>
      <c r="L13" s="127"/>
      <c r="M13" s="128"/>
      <c r="N13" s="129"/>
      <c r="O13" s="28"/>
      <c r="P13" s="28"/>
      <c r="Q13" s="28"/>
      <c r="R13" s="144"/>
      <c r="S13" s="28"/>
      <c r="T13" s="28"/>
      <c r="U13" s="35"/>
    </row>
    <row r="14" spans="1:21" ht="15.75" customHeight="1">
      <c r="A14" s="24"/>
      <c r="B14" s="24"/>
      <c r="C14" s="41"/>
      <c r="D14" s="25"/>
      <c r="E14" s="77"/>
      <c r="F14" s="25"/>
      <c r="G14" s="21"/>
      <c r="H14" s="24"/>
      <c r="I14" s="26"/>
      <c r="J14" s="26"/>
      <c r="K14" s="28"/>
      <c r="L14" s="27"/>
      <c r="M14" s="39"/>
      <c r="N14" s="40"/>
      <c r="O14" s="28"/>
      <c r="P14" s="28"/>
      <c r="Q14" s="28"/>
      <c r="R14" s="144"/>
      <c r="S14" s="28"/>
      <c r="T14" s="28"/>
      <c r="U14" s="35"/>
    </row>
    <row r="15" spans="1:21" ht="15.75" customHeight="1">
      <c r="A15" s="24"/>
      <c r="B15" s="24"/>
      <c r="C15" s="41"/>
      <c r="D15" s="25"/>
      <c r="E15" s="77"/>
      <c r="F15" s="25"/>
      <c r="G15" s="21"/>
      <c r="H15" s="24"/>
      <c r="I15" s="26"/>
      <c r="J15" s="26"/>
      <c r="K15" s="28"/>
      <c r="L15" s="27"/>
      <c r="M15" s="39"/>
      <c r="N15" s="40"/>
      <c r="O15" s="28"/>
      <c r="P15" s="28"/>
      <c r="Q15" s="28"/>
      <c r="R15" s="144"/>
      <c r="S15" s="28"/>
      <c r="T15" s="28"/>
      <c r="U15" s="35"/>
    </row>
    <row r="16" spans="1:21" ht="15.75" customHeight="1">
      <c r="A16" s="24"/>
      <c r="B16" s="24"/>
      <c r="C16" s="25"/>
      <c r="D16" s="25"/>
      <c r="E16" s="77"/>
      <c r="F16" s="25"/>
      <c r="G16" s="21"/>
      <c r="H16" s="24"/>
      <c r="I16" s="26"/>
      <c r="J16" s="26"/>
      <c r="K16" s="28"/>
      <c r="L16" s="27"/>
      <c r="M16" s="39"/>
      <c r="N16" s="40"/>
      <c r="O16" s="28"/>
      <c r="P16" s="28"/>
      <c r="Q16" s="28"/>
      <c r="R16" s="144"/>
      <c r="S16" s="28"/>
      <c r="T16" s="28"/>
      <c r="U16" s="35"/>
    </row>
    <row r="17" spans="1:21" ht="15.75" customHeight="1">
      <c r="A17" s="24"/>
      <c r="B17" s="24"/>
      <c r="C17" s="114"/>
      <c r="D17" s="114"/>
      <c r="E17" s="77"/>
      <c r="F17" s="115"/>
      <c r="G17" s="21"/>
      <c r="H17" s="24"/>
      <c r="I17" s="130"/>
      <c r="J17" s="130"/>
      <c r="K17" s="28"/>
      <c r="L17" s="27"/>
      <c r="M17" s="131"/>
      <c r="N17" s="28"/>
      <c r="O17" s="28"/>
      <c r="P17" s="28"/>
      <c r="Q17" s="28"/>
      <c r="R17" s="144"/>
      <c r="S17" s="28"/>
      <c r="T17" s="28"/>
      <c r="U17" s="35"/>
    </row>
    <row r="18" spans="1:21" ht="15.75" customHeight="1">
      <c r="A18" s="24"/>
      <c r="B18" s="24"/>
      <c r="C18" s="114"/>
      <c r="D18" s="114"/>
      <c r="E18" s="77"/>
      <c r="F18" s="115"/>
      <c r="G18" s="21"/>
      <c r="H18" s="24"/>
      <c r="I18" s="130"/>
      <c r="J18" s="130"/>
      <c r="K18" s="28"/>
      <c r="L18" s="27"/>
      <c r="M18" s="131"/>
      <c r="N18" s="28"/>
      <c r="O18" s="28"/>
      <c r="P18" s="28"/>
      <c r="Q18" s="28"/>
      <c r="R18" s="144"/>
      <c r="S18" s="28"/>
      <c r="T18" s="28"/>
      <c r="U18" s="35"/>
    </row>
    <row r="19" spans="1:21" ht="15.75" customHeight="1">
      <c r="A19" s="24"/>
      <c r="B19" s="24"/>
      <c r="C19" s="116"/>
      <c r="D19" s="116"/>
      <c r="E19" s="117"/>
      <c r="F19" s="115"/>
      <c r="G19" s="21"/>
      <c r="H19" s="101"/>
      <c r="I19" s="132"/>
      <c r="J19" s="132"/>
      <c r="K19" s="133"/>
      <c r="L19" s="134"/>
      <c r="M19" s="135"/>
      <c r="N19" s="28"/>
      <c r="O19" s="28"/>
      <c r="P19" s="28"/>
      <c r="Q19" s="28"/>
      <c r="R19" s="144"/>
      <c r="S19" s="28"/>
      <c r="T19" s="28"/>
      <c r="U19" s="35"/>
    </row>
    <row r="20" spans="1:21" ht="15.75" customHeight="1">
      <c r="A20" s="24"/>
      <c r="B20" s="24"/>
      <c r="C20" s="114"/>
      <c r="D20" s="118"/>
      <c r="E20" s="77"/>
      <c r="F20" s="41"/>
      <c r="G20" s="21"/>
      <c r="H20" s="114"/>
      <c r="I20" s="130"/>
      <c r="J20" s="130"/>
      <c r="K20" s="28"/>
      <c r="L20" s="28"/>
      <c r="M20" s="131"/>
      <c r="N20" s="136"/>
      <c r="O20" s="28"/>
      <c r="P20" s="28"/>
      <c r="Q20" s="28"/>
      <c r="R20" s="144"/>
      <c r="S20" s="28"/>
      <c r="T20" s="28"/>
      <c r="U20" s="35"/>
    </row>
    <row r="21" spans="1:21" ht="15.75" customHeight="1">
      <c r="A21" s="24"/>
      <c r="B21" s="24"/>
      <c r="C21" s="114"/>
      <c r="D21" s="118"/>
      <c r="E21" s="77"/>
      <c r="F21" s="41"/>
      <c r="G21" s="21"/>
      <c r="H21" s="114"/>
      <c r="I21" s="130"/>
      <c r="J21" s="130"/>
      <c r="K21" s="28"/>
      <c r="L21" s="28"/>
      <c r="M21" s="131"/>
      <c r="N21" s="136"/>
      <c r="O21" s="28"/>
      <c r="P21" s="28"/>
      <c r="Q21" s="28"/>
      <c r="R21" s="144"/>
      <c r="S21" s="28"/>
      <c r="T21" s="28"/>
      <c r="U21" s="35"/>
    </row>
    <row r="22" spans="1:21" ht="15.75" customHeight="1">
      <c r="A22" s="24"/>
      <c r="B22" s="24"/>
      <c r="C22" s="114"/>
      <c r="D22" s="118"/>
      <c r="E22" s="77"/>
      <c r="F22" s="119"/>
      <c r="G22" s="21"/>
      <c r="H22" s="114"/>
      <c r="I22" s="130"/>
      <c r="J22" s="130"/>
      <c r="K22" s="28"/>
      <c r="L22" s="28"/>
      <c r="M22" s="131"/>
      <c r="N22" s="136"/>
      <c r="O22" s="28"/>
      <c r="P22" s="28"/>
      <c r="Q22" s="28"/>
      <c r="R22" s="144"/>
      <c r="S22" s="28"/>
      <c r="T22" s="28"/>
      <c r="U22" s="35"/>
    </row>
    <row r="23" spans="1:21" ht="15.75" customHeight="1">
      <c r="A23" s="24"/>
      <c r="B23" s="24"/>
      <c r="C23" s="114"/>
      <c r="D23" s="118"/>
      <c r="E23" s="77"/>
      <c r="F23" s="41"/>
      <c r="G23" s="21"/>
      <c r="H23" s="114"/>
      <c r="I23" s="130"/>
      <c r="J23" s="130"/>
      <c r="K23" s="28"/>
      <c r="L23" s="28"/>
      <c r="M23" s="131"/>
      <c r="N23" s="136"/>
      <c r="O23" s="28"/>
      <c r="P23" s="28"/>
      <c r="Q23" s="28"/>
      <c r="R23" s="144"/>
      <c r="S23" s="28"/>
      <c r="T23" s="28"/>
      <c r="U23" s="35"/>
    </row>
    <row r="24" spans="1:21" ht="15.75" customHeight="1">
      <c r="A24" s="24"/>
      <c r="B24" s="24"/>
      <c r="C24" s="114"/>
      <c r="D24" s="118"/>
      <c r="E24" s="77"/>
      <c r="F24" s="41"/>
      <c r="G24" s="21"/>
      <c r="H24" s="114"/>
      <c r="I24" s="130"/>
      <c r="J24" s="130"/>
      <c r="K24" s="28"/>
      <c r="L24" s="28"/>
      <c r="M24" s="131"/>
      <c r="N24" s="136"/>
      <c r="O24" s="28"/>
      <c r="P24" s="28"/>
      <c r="Q24" s="28"/>
      <c r="R24" s="144"/>
      <c r="S24" s="28"/>
      <c r="T24" s="28"/>
      <c r="U24" s="35"/>
    </row>
    <row r="25" spans="1:21" ht="15.75" customHeight="1">
      <c r="A25" s="24"/>
      <c r="B25" s="24"/>
      <c r="C25" s="114"/>
      <c r="D25" s="21"/>
      <c r="E25" s="77"/>
      <c r="F25" s="41"/>
      <c r="G25" s="21"/>
      <c r="H25" s="114"/>
      <c r="I25" s="130"/>
      <c r="J25" s="130"/>
      <c r="K25" s="28"/>
      <c r="L25" s="27"/>
      <c r="M25" s="131"/>
      <c r="N25" s="136"/>
      <c r="O25" s="28"/>
      <c r="P25" s="28"/>
      <c r="Q25" s="28"/>
      <c r="R25" s="144"/>
      <c r="S25" s="28"/>
      <c r="T25" s="28"/>
      <c r="U25" s="35"/>
    </row>
    <row r="26" spans="1:21" ht="15.75" customHeight="1">
      <c r="A26" s="24"/>
      <c r="B26" s="24"/>
      <c r="C26" s="114"/>
      <c r="D26" s="41"/>
      <c r="E26" s="77"/>
      <c r="F26" s="41"/>
      <c r="G26" s="21"/>
      <c r="H26" s="114"/>
      <c r="I26" s="130"/>
      <c r="J26" s="130"/>
      <c r="K26" s="28"/>
      <c r="L26" s="27"/>
      <c r="M26" s="131"/>
      <c r="N26" s="136"/>
      <c r="O26" s="28"/>
      <c r="P26" s="28"/>
      <c r="Q26" s="28"/>
      <c r="R26" s="144"/>
      <c r="S26" s="28"/>
      <c r="T26" s="28"/>
      <c r="U26" s="35"/>
    </row>
    <row r="27" spans="1:21" ht="15.75" customHeight="1">
      <c r="A27" s="24"/>
      <c r="B27" s="24"/>
      <c r="C27" s="114"/>
      <c r="D27" s="25"/>
      <c r="E27" s="77"/>
      <c r="F27" s="41"/>
      <c r="G27" s="21"/>
      <c r="H27" s="114"/>
      <c r="I27" s="130"/>
      <c r="J27" s="130"/>
      <c r="K27" s="28"/>
      <c r="L27" s="27"/>
      <c r="M27" s="131"/>
      <c r="N27" s="136"/>
      <c r="O27" s="28"/>
      <c r="P27" s="28"/>
      <c r="Q27" s="28"/>
      <c r="R27" s="144"/>
      <c r="S27" s="28"/>
      <c r="T27" s="28"/>
      <c r="U27" s="35"/>
    </row>
    <row r="28" spans="1:21" ht="15.75" customHeight="1">
      <c r="A28" s="24"/>
      <c r="B28" s="101"/>
      <c r="C28" s="116"/>
      <c r="D28" s="120"/>
      <c r="E28" s="117"/>
      <c r="F28" s="115"/>
      <c r="G28" s="121"/>
      <c r="H28" s="116"/>
      <c r="I28" s="132"/>
      <c r="J28" s="132"/>
      <c r="K28" s="133"/>
      <c r="L28" s="134"/>
      <c r="M28" s="135"/>
      <c r="N28" s="137"/>
      <c r="O28" s="28"/>
      <c r="P28" s="28"/>
      <c r="Q28" s="28"/>
      <c r="R28" s="144"/>
      <c r="S28" s="28"/>
      <c r="T28" s="28"/>
      <c r="U28" s="35"/>
    </row>
    <row r="29" spans="1:21" ht="15.75" customHeight="1">
      <c r="A29" s="24"/>
      <c r="B29" s="101"/>
      <c r="C29" s="114"/>
      <c r="D29" s="25"/>
      <c r="E29" s="77"/>
      <c r="F29" s="41"/>
      <c r="G29" s="121"/>
      <c r="H29" s="114"/>
      <c r="I29" s="130"/>
      <c r="J29" s="130"/>
      <c r="K29" s="28"/>
      <c r="L29" s="28"/>
      <c r="M29" s="131"/>
      <c r="N29" s="136"/>
      <c r="O29" s="28"/>
      <c r="P29" s="28"/>
      <c r="Q29" s="28"/>
      <c r="R29" s="144"/>
      <c r="S29" s="28"/>
      <c r="T29" s="28"/>
      <c r="U29" s="35"/>
    </row>
    <row r="30" spans="1:21" ht="15.75" customHeight="1">
      <c r="A30" s="24"/>
      <c r="B30" s="101"/>
      <c r="C30" s="114"/>
      <c r="D30" s="41"/>
      <c r="E30" s="77"/>
      <c r="F30" s="41"/>
      <c r="G30" s="121"/>
      <c r="H30" s="114"/>
      <c r="I30" s="130"/>
      <c r="J30" s="130"/>
      <c r="K30" s="28"/>
      <c r="L30" s="28"/>
      <c r="M30" s="131"/>
      <c r="N30" s="136"/>
      <c r="O30" s="28"/>
      <c r="P30" s="28"/>
      <c r="Q30" s="28"/>
      <c r="R30" s="144"/>
      <c r="S30" s="28"/>
      <c r="T30" s="28"/>
      <c r="U30" s="35"/>
    </row>
    <row r="31" spans="1:21" ht="15.75" customHeight="1">
      <c r="A31" s="24"/>
      <c r="B31" s="101"/>
      <c r="C31" s="118"/>
      <c r="D31" s="25"/>
      <c r="E31" s="77"/>
      <c r="F31" s="25"/>
      <c r="G31" s="21"/>
      <c r="H31" s="118"/>
      <c r="I31" s="138"/>
      <c r="J31" s="138"/>
      <c r="K31" s="28"/>
      <c r="L31" s="28"/>
      <c r="M31" s="139"/>
      <c r="N31" s="140"/>
      <c r="O31" s="28"/>
      <c r="P31" s="28"/>
      <c r="Q31" s="28"/>
      <c r="R31" s="144"/>
      <c r="S31" s="28"/>
      <c r="T31" s="28"/>
      <c r="U31" s="35"/>
    </row>
    <row r="32" spans="1:21" ht="15.75" customHeight="1">
      <c r="A32" s="24"/>
      <c r="B32" s="101"/>
      <c r="C32" s="118"/>
      <c r="D32" s="25"/>
      <c r="E32" s="77"/>
      <c r="F32" s="25"/>
      <c r="G32" s="21"/>
      <c r="H32" s="118"/>
      <c r="I32" s="138"/>
      <c r="J32" s="138"/>
      <c r="K32" s="28"/>
      <c r="L32" s="141"/>
      <c r="M32" s="142"/>
      <c r="N32" s="140"/>
      <c r="O32" s="28"/>
      <c r="P32" s="28"/>
      <c r="Q32" s="28"/>
      <c r="R32" s="144"/>
      <c r="S32" s="28"/>
      <c r="T32" s="28"/>
      <c r="U32" s="35"/>
    </row>
    <row r="33" spans="1:21" ht="15.75" customHeight="1">
      <c r="A33" s="24"/>
      <c r="B33" s="101"/>
      <c r="C33" s="118"/>
      <c r="D33" s="25"/>
      <c r="E33" s="77"/>
      <c r="F33" s="25"/>
      <c r="G33" s="21"/>
      <c r="H33" s="118"/>
      <c r="I33" s="138"/>
      <c r="J33" s="138"/>
      <c r="K33" s="28"/>
      <c r="L33" s="141"/>
      <c r="M33" s="142"/>
      <c r="N33" s="140"/>
      <c r="O33" s="28"/>
      <c r="P33" s="28"/>
      <c r="Q33" s="28"/>
      <c r="R33" s="144"/>
      <c r="S33" s="28"/>
      <c r="T33" s="28"/>
      <c r="U33" s="35"/>
    </row>
    <row r="34" spans="1:21" ht="15.75" customHeight="1">
      <c r="A34" s="24"/>
      <c r="B34" s="101"/>
      <c r="C34" s="118"/>
      <c r="D34" s="25"/>
      <c r="E34" s="77"/>
      <c r="F34" s="25"/>
      <c r="G34" s="21"/>
      <c r="H34" s="118"/>
      <c r="I34" s="26"/>
      <c r="J34" s="26"/>
      <c r="K34" s="28"/>
      <c r="L34" s="28"/>
      <c r="M34" s="40"/>
      <c r="N34" s="40"/>
      <c r="O34" s="28"/>
      <c r="P34" s="28"/>
      <c r="Q34" s="28"/>
      <c r="R34" s="144"/>
      <c r="S34" s="28"/>
      <c r="T34" s="28"/>
      <c r="U34" s="35"/>
    </row>
    <row r="35" spans="1:21" ht="15.75" customHeight="1">
      <c r="A35" s="101"/>
      <c r="B35" s="101"/>
      <c r="C35" s="118"/>
      <c r="D35" s="25"/>
      <c r="E35" s="77"/>
      <c r="F35" s="25"/>
      <c r="G35" s="21"/>
      <c r="H35" s="118"/>
      <c r="I35" s="138"/>
      <c r="J35" s="138"/>
      <c r="K35" s="28"/>
      <c r="L35" s="141"/>
      <c r="M35" s="142"/>
      <c r="N35" s="140"/>
      <c r="O35" s="28"/>
      <c r="P35" s="28"/>
      <c r="Q35" s="28"/>
      <c r="R35" s="75"/>
      <c r="S35" s="28"/>
      <c r="T35" s="28"/>
      <c r="U35" s="35"/>
    </row>
    <row r="36" spans="1:21" ht="15.75" customHeight="1">
      <c r="A36" s="24"/>
      <c r="B36" s="24"/>
      <c r="C36" s="118"/>
      <c r="D36" s="25"/>
      <c r="E36" s="77"/>
      <c r="F36" s="25"/>
      <c r="G36" s="24"/>
      <c r="H36" s="24"/>
      <c r="I36" s="26"/>
      <c r="J36" s="26"/>
      <c r="K36" s="28"/>
      <c r="L36" s="27"/>
      <c r="M36" s="39"/>
      <c r="N36" s="40"/>
      <c r="O36" s="28"/>
      <c r="P36" s="28"/>
      <c r="Q36" s="28"/>
      <c r="R36" s="75"/>
      <c r="S36" s="28"/>
      <c r="T36" s="28">
        <f>IF(N36=0,"",(S36-N36)/N36*100)</f>
      </c>
      <c r="U36" s="35"/>
    </row>
    <row r="37" spans="1:21" ht="15.75" customHeight="1">
      <c r="A37" s="30" t="s">
        <v>335</v>
      </c>
      <c r="B37" s="78"/>
      <c r="C37" s="45"/>
      <c r="D37" s="25"/>
      <c r="E37" s="77"/>
      <c r="F37" s="25"/>
      <c r="G37" s="24"/>
      <c r="H37" s="24"/>
      <c r="I37" s="26"/>
      <c r="J37" s="26"/>
      <c r="K37" s="28">
        <f>SUM(K7:K28)</f>
        <v>0</v>
      </c>
      <c r="L37" s="27">
        <f>SUM(L7:L28)</f>
        <v>0</v>
      </c>
      <c r="M37" s="29">
        <f>SUM(M7:M34)</f>
        <v>0</v>
      </c>
      <c r="N37" s="29">
        <f>SUM(N7:N34)</f>
        <v>0</v>
      </c>
      <c r="O37" s="29">
        <f>SUM(O7:O34)</f>
        <v>0</v>
      </c>
      <c r="P37" s="29">
        <f>SUM(P7:P34)</f>
        <v>0</v>
      </c>
      <c r="Q37" s="29">
        <f>SUM(Q7:Q34)</f>
        <v>0</v>
      </c>
      <c r="R37" s="28"/>
      <c r="S37" s="29">
        <f>SUM(S7:S34)</f>
        <v>0</v>
      </c>
      <c r="T37" s="28">
        <f>IF(N37=0,"",(S37-N37)/N37*100)</f>
      </c>
      <c r="U37" s="35"/>
    </row>
    <row r="38" spans="1:15" ht="15.75" customHeight="1">
      <c r="A38" s="32" t="str">
        <f>'填表说明'!B12</f>
        <v>资产占有单位填表人：</v>
      </c>
      <c r="O38" s="32"/>
    </row>
    <row r="39" spans="1:18" ht="15.75" customHeight="1">
      <c r="A39" s="32" t="str">
        <f>'填表说明'!B16</f>
        <v>填表日期：2017年01月10日</v>
      </c>
      <c r="R39" s="143"/>
    </row>
    <row r="40" ht="15.75" customHeight="1">
      <c r="N40" s="143"/>
    </row>
    <row r="44" spans="13:14" ht="15.75" customHeight="1">
      <c r="M44" s="143"/>
      <c r="N44" s="143"/>
    </row>
  </sheetData>
  <sheetProtection/>
  <mergeCells count="19">
    <mergeCell ref="A2:U2"/>
    <mergeCell ref="A3:U3"/>
    <mergeCell ref="K5:L5"/>
    <mergeCell ref="M5:N5"/>
    <mergeCell ref="O5:P5"/>
    <mergeCell ref="Q5:S5"/>
    <mergeCell ref="A37:C37"/>
    <mergeCell ref="A5:A6"/>
    <mergeCell ref="B5:B6"/>
    <mergeCell ref="C5:C6"/>
    <mergeCell ref="D5:D6"/>
    <mergeCell ref="E5:E6"/>
    <mergeCell ref="F5:F6"/>
    <mergeCell ref="G5:G6"/>
    <mergeCell ref="H5:H6"/>
    <mergeCell ref="I5:I6"/>
    <mergeCell ref="J5:J6"/>
    <mergeCell ref="T5:T6"/>
    <mergeCell ref="U5:U6"/>
  </mergeCells>
  <hyperlinks>
    <hyperlink ref="A1" location="索引目录!E40" display="返回索引页"/>
    <hyperlink ref="B1" location="固定资产汇总!B14" display="返回"/>
  </hyperlinks>
  <printOptions horizontalCentered="1"/>
  <pageMargins left="0.35" right="0.35" top="0.79" bottom="0.79" header="1.02" footer="0.51"/>
  <pageSetup fitToHeight="0" fitToWidth="1" horizontalDpi="300" verticalDpi="300" orientation="landscape" paperSize="9" scale="98"/>
  <headerFooter alignWithMargins="0">
    <oddHeader>&amp;R&amp;"宋体,常规"&amp;10表&amp;"Times New Roman,常规"5-2-3
&amp;"宋体,常规"共&amp;"Times New Roman,常规"&amp;N&amp;"宋体,常规"页第&amp;"Times New Roman,常规"&amp;P&amp;"宋体,常规"页</oddHeader>
  </headerFooter>
</worksheet>
</file>

<file path=xl/worksheets/sheet49.xml><?xml version="1.0" encoding="utf-8"?>
<worksheet xmlns="http://schemas.openxmlformats.org/spreadsheetml/2006/main" xmlns:r="http://schemas.openxmlformats.org/officeDocument/2006/relationships">
  <sheetPr>
    <pageSetUpPr fitToPage="1"/>
  </sheetPr>
  <dimension ref="A1:T30"/>
  <sheetViews>
    <sheetView workbookViewId="0" topLeftCell="A1">
      <selection activeCell="E7" sqref="E7"/>
    </sheetView>
  </sheetViews>
  <sheetFormatPr defaultColWidth="8.75390625" defaultRowHeight="15.75" customHeight="1" outlineLevelCol="1"/>
  <cols>
    <col min="1" max="1" width="6.375" style="13" customWidth="1"/>
    <col min="2" max="2" width="6.875" style="13" customWidth="1"/>
    <col min="3" max="3" width="9.625" style="13" customWidth="1"/>
    <col min="4" max="4" width="10.50390625" style="13" customWidth="1"/>
    <col min="5" max="6" width="5.375" style="13" customWidth="1"/>
    <col min="7" max="8" width="5.125" style="13" customWidth="1"/>
    <col min="9" max="9" width="8.00390625" style="13" customWidth="1"/>
    <col min="10" max="10" width="12.50390625" style="13" customWidth="1" outlineLevel="1"/>
    <col min="11" max="11" width="13.00390625" style="13" customWidth="1" outlineLevel="1"/>
    <col min="12" max="17" width="13.00390625" style="13" customWidth="1"/>
    <col min="18" max="18" width="8.125" style="13" customWidth="1"/>
    <col min="19" max="19" width="9.00390625" style="13" bestFit="1" customWidth="1"/>
    <col min="20" max="20" width="13.125" style="13" customWidth="1" outlineLevel="1"/>
    <col min="21" max="32" width="9.00390625" style="13" bestFit="1" customWidth="1"/>
    <col min="33" max="16384" width="8.75390625" style="13" customWidth="1"/>
  </cols>
  <sheetData>
    <row r="1" spans="1:19" ht="14.25">
      <c r="A1" s="14" t="s">
        <v>98</v>
      </c>
      <c r="B1" s="15" t="s">
        <v>223</v>
      </c>
      <c r="C1" s="16"/>
      <c r="D1" s="16"/>
      <c r="E1" s="16"/>
      <c r="F1" s="16"/>
      <c r="G1" s="16"/>
      <c r="H1" s="16"/>
      <c r="I1" s="16"/>
      <c r="J1" s="16"/>
      <c r="K1" s="16"/>
      <c r="L1" s="16"/>
      <c r="M1" s="16"/>
      <c r="N1" s="16"/>
      <c r="O1" s="16"/>
      <c r="P1" s="16"/>
      <c r="Q1" s="16"/>
      <c r="R1" s="16"/>
      <c r="S1" s="16"/>
    </row>
    <row r="2" spans="1:19" s="11" customFormat="1" ht="30" customHeight="1">
      <c r="A2" s="17" t="s">
        <v>510</v>
      </c>
      <c r="B2" s="18"/>
      <c r="C2" s="18"/>
      <c r="D2" s="18"/>
      <c r="E2" s="18"/>
      <c r="F2" s="18"/>
      <c r="G2" s="18"/>
      <c r="H2" s="18"/>
      <c r="I2" s="18"/>
      <c r="J2" s="18"/>
      <c r="K2" s="18"/>
      <c r="L2" s="18"/>
      <c r="M2" s="18"/>
      <c r="N2" s="18"/>
      <c r="O2" s="18"/>
      <c r="P2" s="18"/>
      <c r="Q2" s="18"/>
      <c r="R2" s="18"/>
      <c r="S2" s="18"/>
    </row>
    <row r="3" spans="1:19" ht="13.5" customHeight="1">
      <c r="A3" s="19" t="str">
        <f>'填表说明'!B9</f>
        <v>评估基准日：2016年12月31日</v>
      </c>
      <c r="B3" s="19"/>
      <c r="C3" s="19"/>
      <c r="D3" s="19"/>
      <c r="E3" s="19"/>
      <c r="F3" s="19"/>
      <c r="G3" s="19"/>
      <c r="H3" s="19"/>
      <c r="I3" s="33"/>
      <c r="J3" s="33"/>
      <c r="K3" s="33"/>
      <c r="L3" s="33"/>
      <c r="M3" s="33"/>
      <c r="N3" s="33"/>
      <c r="O3" s="33"/>
      <c r="P3" s="33"/>
      <c r="Q3" s="33"/>
      <c r="R3" s="33"/>
      <c r="S3" s="33"/>
    </row>
    <row r="4" spans="1:19" ht="15.75" customHeight="1">
      <c r="A4" s="20" t="str">
        <f>'填表说明'!B11</f>
        <v>资产占有单位名称：黑龙江斯达特兽药有限公司</v>
      </c>
      <c r="S4" s="34" t="s">
        <v>100</v>
      </c>
    </row>
    <row r="5" spans="1:20" s="16" customFormat="1" ht="15.75" customHeight="1">
      <c r="A5" s="90" t="s">
        <v>173</v>
      </c>
      <c r="B5" s="90" t="s">
        <v>511</v>
      </c>
      <c r="C5" s="94" t="s">
        <v>512</v>
      </c>
      <c r="D5" s="90" t="s">
        <v>513</v>
      </c>
      <c r="E5" s="90" t="s">
        <v>514</v>
      </c>
      <c r="F5" s="90" t="s">
        <v>515</v>
      </c>
      <c r="G5" s="90" t="s">
        <v>516</v>
      </c>
      <c r="H5" s="90" t="s">
        <v>517</v>
      </c>
      <c r="I5" s="90" t="s">
        <v>518</v>
      </c>
      <c r="J5" s="21" t="s">
        <v>205</v>
      </c>
      <c r="K5" s="43"/>
      <c r="L5" s="85" t="s">
        <v>206</v>
      </c>
      <c r="M5" s="86"/>
      <c r="N5" s="21" t="s">
        <v>207</v>
      </c>
      <c r="O5" s="24"/>
      <c r="P5" s="97" t="s">
        <v>208</v>
      </c>
      <c r="Q5" s="23"/>
      <c r="R5" s="90" t="s">
        <v>228</v>
      </c>
      <c r="S5" s="90" t="s">
        <v>176</v>
      </c>
      <c r="T5" s="21" t="s">
        <v>453</v>
      </c>
    </row>
    <row r="6" spans="1:20" s="16" customFormat="1" ht="12.75">
      <c r="A6" s="95"/>
      <c r="B6" s="95"/>
      <c r="C6" s="96"/>
      <c r="D6" s="95"/>
      <c r="E6" s="95"/>
      <c r="F6" s="95"/>
      <c r="G6" s="95"/>
      <c r="H6" s="95"/>
      <c r="I6" s="95"/>
      <c r="J6" s="21" t="s">
        <v>454</v>
      </c>
      <c r="K6" s="22" t="s">
        <v>455</v>
      </c>
      <c r="L6" s="45" t="s">
        <v>454</v>
      </c>
      <c r="M6" s="21" t="s">
        <v>455</v>
      </c>
      <c r="N6" s="21" t="s">
        <v>454</v>
      </c>
      <c r="O6" s="21" t="s">
        <v>455</v>
      </c>
      <c r="P6" s="21" t="s">
        <v>454</v>
      </c>
      <c r="Q6" s="21" t="s">
        <v>455</v>
      </c>
      <c r="R6" s="95"/>
      <c r="S6" s="95"/>
      <c r="T6" s="24"/>
    </row>
    <row r="7" spans="1:20" ht="15.75" customHeight="1">
      <c r="A7" s="24"/>
      <c r="B7" s="24"/>
      <c r="C7" s="77"/>
      <c r="D7" s="25"/>
      <c r="E7" s="26"/>
      <c r="F7" s="24"/>
      <c r="G7" s="24"/>
      <c r="H7" s="24"/>
      <c r="I7" s="28"/>
      <c r="J7" s="28"/>
      <c r="K7" s="27"/>
      <c r="L7" s="29"/>
      <c r="M7" s="28"/>
      <c r="N7" s="28"/>
      <c r="O7" s="28"/>
      <c r="P7" s="28"/>
      <c r="Q7" s="28"/>
      <c r="R7" s="28">
        <f>IF(O7=0,"",(Q7-O7)/O7*100)</f>
      </c>
      <c r="S7" s="35"/>
      <c r="T7" s="35"/>
    </row>
    <row r="8" spans="1:20" ht="15.75" customHeight="1">
      <c r="A8" s="24"/>
      <c r="B8" s="24"/>
      <c r="C8" s="77"/>
      <c r="D8" s="25"/>
      <c r="E8" s="26"/>
      <c r="F8" s="24"/>
      <c r="G8" s="24"/>
      <c r="H8" s="24"/>
      <c r="I8" s="28"/>
      <c r="J8" s="28"/>
      <c r="K8" s="27"/>
      <c r="L8" s="29"/>
      <c r="M8" s="28"/>
      <c r="N8" s="28"/>
      <c r="O8" s="28"/>
      <c r="P8" s="28"/>
      <c r="Q8" s="28"/>
      <c r="R8" s="28">
        <f aca="true" t="shared" si="0" ref="R8:R26">IF(O8=0,"",(Q8-O8)/O8*100)</f>
      </c>
      <c r="S8" s="35"/>
      <c r="T8" s="35"/>
    </row>
    <row r="9" spans="1:20" ht="15.75" customHeight="1">
      <c r="A9" s="24"/>
      <c r="B9" s="24"/>
      <c r="C9" s="77"/>
      <c r="D9" s="25"/>
      <c r="E9" s="26"/>
      <c r="F9" s="24"/>
      <c r="G9" s="24"/>
      <c r="H9" s="24"/>
      <c r="I9" s="28"/>
      <c r="J9" s="28"/>
      <c r="K9" s="27"/>
      <c r="L9" s="29"/>
      <c r="M9" s="28"/>
      <c r="N9" s="28"/>
      <c r="O9" s="28"/>
      <c r="P9" s="28"/>
      <c r="Q9" s="28"/>
      <c r="R9" s="28">
        <f t="shared" si="0"/>
      </c>
      <c r="S9" s="35"/>
      <c r="T9" s="35"/>
    </row>
    <row r="10" spans="1:20" ht="15.75" customHeight="1">
      <c r="A10" s="24"/>
      <c r="B10" s="24"/>
      <c r="C10" s="77"/>
      <c r="D10" s="25"/>
      <c r="E10" s="26"/>
      <c r="F10" s="24"/>
      <c r="G10" s="24"/>
      <c r="H10" s="24"/>
      <c r="I10" s="28"/>
      <c r="J10" s="28"/>
      <c r="K10" s="27"/>
      <c r="L10" s="29"/>
      <c r="M10" s="28"/>
      <c r="N10" s="28"/>
      <c r="O10" s="28"/>
      <c r="P10" s="28"/>
      <c r="Q10" s="28"/>
      <c r="R10" s="28">
        <f t="shared" si="0"/>
      </c>
      <c r="S10" s="35"/>
      <c r="T10" s="35"/>
    </row>
    <row r="11" spans="1:20" ht="15.75" customHeight="1">
      <c r="A11" s="24"/>
      <c r="B11" s="24"/>
      <c r="C11" s="77"/>
      <c r="D11" s="25"/>
      <c r="E11" s="26"/>
      <c r="F11" s="24"/>
      <c r="G11" s="24"/>
      <c r="H11" s="24"/>
      <c r="I11" s="28"/>
      <c r="J11" s="28"/>
      <c r="K11" s="27"/>
      <c r="L11" s="29"/>
      <c r="M11" s="28"/>
      <c r="N11" s="28"/>
      <c r="O11" s="28"/>
      <c r="P11" s="28"/>
      <c r="Q11" s="28"/>
      <c r="R11" s="28">
        <f t="shared" si="0"/>
      </c>
      <c r="S11" s="35"/>
      <c r="T11" s="35"/>
    </row>
    <row r="12" spans="1:20" ht="15.75" customHeight="1">
      <c r="A12" s="24"/>
      <c r="B12" s="24"/>
      <c r="C12" s="77"/>
      <c r="D12" s="25"/>
      <c r="E12" s="26"/>
      <c r="F12" s="24"/>
      <c r="G12" s="24"/>
      <c r="H12" s="24"/>
      <c r="I12" s="28"/>
      <c r="J12" s="28"/>
      <c r="K12" s="27"/>
      <c r="L12" s="29"/>
      <c r="M12" s="28"/>
      <c r="N12" s="28"/>
      <c r="O12" s="28"/>
      <c r="P12" s="28"/>
      <c r="Q12" s="28"/>
      <c r="R12" s="28">
        <f t="shared" si="0"/>
      </c>
      <c r="S12" s="35"/>
      <c r="T12" s="35"/>
    </row>
    <row r="13" spans="1:20" ht="15.75" customHeight="1">
      <c r="A13" s="24"/>
      <c r="B13" s="24"/>
      <c r="C13" s="77"/>
      <c r="D13" s="25"/>
      <c r="E13" s="26"/>
      <c r="F13" s="24"/>
      <c r="G13" s="24"/>
      <c r="H13" s="24"/>
      <c r="I13" s="28"/>
      <c r="J13" s="28"/>
      <c r="K13" s="27"/>
      <c r="L13" s="29"/>
      <c r="M13" s="28"/>
      <c r="N13" s="28"/>
      <c r="O13" s="28"/>
      <c r="P13" s="28"/>
      <c r="Q13" s="28"/>
      <c r="R13" s="28">
        <f t="shared" si="0"/>
      </c>
      <c r="S13" s="35"/>
      <c r="T13" s="35"/>
    </row>
    <row r="14" spans="1:20" ht="15.75" customHeight="1">
      <c r="A14" s="24"/>
      <c r="B14" s="24"/>
      <c r="C14" s="77"/>
      <c r="D14" s="25"/>
      <c r="E14" s="26"/>
      <c r="F14" s="24"/>
      <c r="G14" s="24"/>
      <c r="H14" s="24"/>
      <c r="I14" s="28"/>
      <c r="J14" s="28"/>
      <c r="K14" s="27"/>
      <c r="L14" s="29"/>
      <c r="M14" s="28"/>
      <c r="N14" s="28"/>
      <c r="O14" s="28"/>
      <c r="P14" s="28"/>
      <c r="Q14" s="28"/>
      <c r="R14" s="28">
        <f t="shared" si="0"/>
      </c>
      <c r="S14" s="35"/>
      <c r="T14" s="35"/>
    </row>
    <row r="15" spans="1:20" ht="15.75" customHeight="1">
      <c r="A15" s="24"/>
      <c r="B15" s="24"/>
      <c r="C15" s="77"/>
      <c r="D15" s="25"/>
      <c r="E15" s="26"/>
      <c r="F15" s="24"/>
      <c r="G15" s="24"/>
      <c r="H15" s="24"/>
      <c r="I15" s="28"/>
      <c r="J15" s="28"/>
      <c r="K15" s="27"/>
      <c r="L15" s="29"/>
      <c r="M15" s="28"/>
      <c r="N15" s="28"/>
      <c r="O15" s="28"/>
      <c r="P15" s="28"/>
      <c r="Q15" s="28"/>
      <c r="R15" s="28">
        <f t="shared" si="0"/>
      </c>
      <c r="S15" s="35"/>
      <c r="T15" s="35"/>
    </row>
    <row r="16" spans="1:20" ht="15.75" customHeight="1">
      <c r="A16" s="24"/>
      <c r="B16" s="24"/>
      <c r="C16" s="77"/>
      <c r="D16" s="25"/>
      <c r="E16" s="26"/>
      <c r="F16" s="24"/>
      <c r="G16" s="24"/>
      <c r="H16" s="24"/>
      <c r="I16" s="28"/>
      <c r="J16" s="28"/>
      <c r="K16" s="27"/>
      <c r="L16" s="29"/>
      <c r="M16" s="28"/>
      <c r="N16" s="28"/>
      <c r="O16" s="28"/>
      <c r="P16" s="28"/>
      <c r="Q16" s="28"/>
      <c r="R16" s="28">
        <f t="shared" si="0"/>
      </c>
      <c r="S16" s="35"/>
      <c r="T16" s="35"/>
    </row>
    <row r="17" spans="1:20" ht="15.75" customHeight="1">
      <c r="A17" s="24"/>
      <c r="B17" s="24"/>
      <c r="C17" s="77"/>
      <c r="D17" s="25"/>
      <c r="E17" s="26"/>
      <c r="F17" s="24"/>
      <c r="G17" s="24"/>
      <c r="H17" s="24"/>
      <c r="I17" s="28"/>
      <c r="J17" s="28"/>
      <c r="K17" s="27"/>
      <c r="L17" s="29"/>
      <c r="M17" s="28"/>
      <c r="N17" s="28"/>
      <c r="O17" s="28"/>
      <c r="P17" s="28"/>
      <c r="Q17" s="28"/>
      <c r="R17" s="28">
        <f t="shared" si="0"/>
      </c>
      <c r="S17" s="35"/>
      <c r="T17" s="35"/>
    </row>
    <row r="18" spans="1:20" ht="15.75" customHeight="1">
      <c r="A18" s="24"/>
      <c r="B18" s="24"/>
      <c r="C18" s="77"/>
      <c r="D18" s="25"/>
      <c r="E18" s="26"/>
      <c r="F18" s="24"/>
      <c r="G18" s="24"/>
      <c r="H18" s="24"/>
      <c r="I18" s="28"/>
      <c r="J18" s="28"/>
      <c r="K18" s="27"/>
      <c r="L18" s="29"/>
      <c r="M18" s="28"/>
      <c r="N18" s="28"/>
      <c r="O18" s="28"/>
      <c r="P18" s="28"/>
      <c r="Q18" s="28"/>
      <c r="R18" s="28">
        <f t="shared" si="0"/>
      </c>
      <c r="S18" s="35"/>
      <c r="T18" s="35"/>
    </row>
    <row r="19" spans="1:20" ht="15.75" customHeight="1">
      <c r="A19" s="24"/>
      <c r="B19" s="24"/>
      <c r="C19" s="77"/>
      <c r="D19" s="25"/>
      <c r="E19" s="26"/>
      <c r="F19" s="24"/>
      <c r="G19" s="24"/>
      <c r="H19" s="24"/>
      <c r="I19" s="28"/>
      <c r="J19" s="28"/>
      <c r="K19" s="27"/>
      <c r="L19" s="29"/>
      <c r="M19" s="28"/>
      <c r="N19" s="28"/>
      <c r="O19" s="28"/>
      <c r="P19" s="28"/>
      <c r="Q19" s="28"/>
      <c r="R19" s="28">
        <f t="shared" si="0"/>
      </c>
      <c r="S19" s="35"/>
      <c r="T19" s="35"/>
    </row>
    <row r="20" spans="1:20" ht="15.75" customHeight="1">
      <c r="A20" s="24"/>
      <c r="B20" s="24"/>
      <c r="C20" s="77"/>
      <c r="D20" s="25"/>
      <c r="E20" s="26"/>
      <c r="F20" s="24"/>
      <c r="G20" s="24"/>
      <c r="H20" s="24"/>
      <c r="I20" s="28"/>
      <c r="J20" s="28"/>
      <c r="K20" s="27"/>
      <c r="L20" s="29"/>
      <c r="M20" s="28"/>
      <c r="N20" s="28"/>
      <c r="O20" s="28"/>
      <c r="P20" s="28"/>
      <c r="Q20" s="28"/>
      <c r="R20" s="28">
        <f t="shared" si="0"/>
      </c>
      <c r="S20" s="35"/>
      <c r="T20" s="35"/>
    </row>
    <row r="21" spans="1:20" ht="15.75" customHeight="1">
      <c r="A21" s="24"/>
      <c r="B21" s="24"/>
      <c r="C21" s="77"/>
      <c r="D21" s="25"/>
      <c r="E21" s="26"/>
      <c r="F21" s="24"/>
      <c r="G21" s="24"/>
      <c r="H21" s="24"/>
      <c r="I21" s="28"/>
      <c r="J21" s="28"/>
      <c r="K21" s="27"/>
      <c r="L21" s="29"/>
      <c r="M21" s="28"/>
      <c r="N21" s="28"/>
      <c r="O21" s="28"/>
      <c r="P21" s="28"/>
      <c r="Q21" s="28"/>
      <c r="R21" s="28">
        <f t="shared" si="0"/>
      </c>
      <c r="S21" s="35"/>
      <c r="T21" s="35"/>
    </row>
    <row r="22" spans="1:20" ht="15.75" customHeight="1">
      <c r="A22" s="24"/>
      <c r="B22" s="24"/>
      <c r="C22" s="77"/>
      <c r="D22" s="25"/>
      <c r="E22" s="26"/>
      <c r="F22" s="24"/>
      <c r="G22" s="24"/>
      <c r="H22" s="24"/>
      <c r="I22" s="28"/>
      <c r="J22" s="28"/>
      <c r="K22" s="27"/>
      <c r="L22" s="29"/>
      <c r="M22" s="28"/>
      <c r="N22" s="28"/>
      <c r="O22" s="28"/>
      <c r="P22" s="28"/>
      <c r="Q22" s="28"/>
      <c r="R22" s="28">
        <f t="shared" si="0"/>
      </c>
      <c r="S22" s="35"/>
      <c r="T22" s="35"/>
    </row>
    <row r="23" spans="1:20" ht="15.75" customHeight="1">
      <c r="A23" s="24"/>
      <c r="B23" s="24"/>
      <c r="C23" s="77"/>
      <c r="D23" s="25"/>
      <c r="E23" s="26"/>
      <c r="F23" s="24"/>
      <c r="G23" s="24"/>
      <c r="H23" s="24"/>
      <c r="I23" s="28"/>
      <c r="J23" s="28"/>
      <c r="K23" s="27"/>
      <c r="L23" s="29"/>
      <c r="M23" s="28"/>
      <c r="N23" s="28"/>
      <c r="O23" s="28"/>
      <c r="P23" s="28"/>
      <c r="Q23" s="28"/>
      <c r="R23" s="28">
        <f t="shared" si="0"/>
      </c>
      <c r="S23" s="35"/>
      <c r="T23" s="35"/>
    </row>
    <row r="24" spans="1:20" ht="15.75" customHeight="1">
      <c r="A24" s="24"/>
      <c r="B24" s="24"/>
      <c r="C24" s="77"/>
      <c r="D24" s="25"/>
      <c r="E24" s="26"/>
      <c r="F24" s="24"/>
      <c r="G24" s="24"/>
      <c r="H24" s="24"/>
      <c r="I24" s="28"/>
      <c r="J24" s="28"/>
      <c r="K24" s="27"/>
      <c r="L24" s="29"/>
      <c r="M24" s="28"/>
      <c r="N24" s="28"/>
      <c r="O24" s="28"/>
      <c r="P24" s="28"/>
      <c r="Q24" s="28"/>
      <c r="R24" s="28">
        <f t="shared" si="0"/>
      </c>
      <c r="S24" s="35"/>
      <c r="T24" s="35"/>
    </row>
    <row r="25" spans="1:20" ht="15.75" customHeight="1">
      <c r="A25" s="24"/>
      <c r="B25" s="24"/>
      <c r="C25" s="77"/>
      <c r="D25" s="25"/>
      <c r="E25" s="26"/>
      <c r="F25" s="24"/>
      <c r="G25" s="24"/>
      <c r="H25" s="24"/>
      <c r="I25" s="28"/>
      <c r="J25" s="28"/>
      <c r="K25" s="27"/>
      <c r="L25" s="29"/>
      <c r="M25" s="28"/>
      <c r="N25" s="28"/>
      <c r="O25" s="28"/>
      <c r="P25" s="28"/>
      <c r="Q25" s="28"/>
      <c r="R25" s="28">
        <f t="shared" si="0"/>
      </c>
      <c r="S25" s="35"/>
      <c r="T25" s="35"/>
    </row>
    <row r="26" spans="1:20" ht="15.75" customHeight="1">
      <c r="A26" s="24"/>
      <c r="B26" s="24"/>
      <c r="C26" s="77"/>
      <c r="D26" s="25"/>
      <c r="E26" s="26"/>
      <c r="F26" s="24"/>
      <c r="G26" s="24"/>
      <c r="H26" s="24"/>
      <c r="I26" s="28"/>
      <c r="J26" s="28"/>
      <c r="K26" s="27"/>
      <c r="L26" s="29"/>
      <c r="M26" s="28"/>
      <c r="N26" s="28"/>
      <c r="O26" s="28"/>
      <c r="P26" s="28"/>
      <c r="Q26" s="28"/>
      <c r="R26" s="28">
        <f t="shared" si="0"/>
      </c>
      <c r="S26" s="35"/>
      <c r="T26" s="35"/>
    </row>
    <row r="27" spans="1:20" ht="15.75" customHeight="1">
      <c r="A27" s="24"/>
      <c r="B27" s="24"/>
      <c r="C27" s="77"/>
      <c r="D27" s="25"/>
      <c r="E27" s="26"/>
      <c r="F27" s="24"/>
      <c r="G27" s="24"/>
      <c r="H27" s="24"/>
      <c r="I27" s="28"/>
      <c r="J27" s="28"/>
      <c r="K27" s="27"/>
      <c r="L27" s="29"/>
      <c r="M27" s="28"/>
      <c r="N27" s="28"/>
      <c r="O27" s="28"/>
      <c r="P27" s="28"/>
      <c r="Q27" s="28"/>
      <c r="R27" s="28"/>
      <c r="S27" s="35"/>
      <c r="T27" s="35"/>
    </row>
    <row r="28" spans="1:19" ht="15.75" customHeight="1">
      <c r="A28" s="30" t="s">
        <v>296</v>
      </c>
      <c r="B28" s="78"/>
      <c r="C28" s="78"/>
      <c r="D28" s="45"/>
      <c r="E28" s="26"/>
      <c r="F28" s="24"/>
      <c r="G28" s="24"/>
      <c r="H28" s="24"/>
      <c r="I28" s="28"/>
      <c r="J28" s="28">
        <f>SUM(J7:J27)</f>
        <v>0</v>
      </c>
      <c r="K28" s="27">
        <f aca="true" t="shared" si="1" ref="K28:Q28">SUM(K7:K27)</f>
        <v>0</v>
      </c>
      <c r="L28" s="29">
        <f t="shared" si="1"/>
        <v>0</v>
      </c>
      <c r="M28" s="28">
        <f t="shared" si="1"/>
        <v>0</v>
      </c>
      <c r="N28" s="28">
        <f t="shared" si="1"/>
        <v>0</v>
      </c>
      <c r="O28" s="28">
        <f t="shared" si="1"/>
        <v>0</v>
      </c>
      <c r="P28" s="28">
        <f t="shared" si="1"/>
        <v>0</v>
      </c>
      <c r="Q28" s="28">
        <f t="shared" si="1"/>
        <v>0</v>
      </c>
      <c r="R28" s="28">
        <f>IF(O28=0,"",(Q28-O28)/O28*100)</f>
      </c>
      <c r="S28" s="35"/>
    </row>
    <row r="29" spans="1:16" ht="15.75" customHeight="1">
      <c r="A29" s="32" t="str">
        <f>'填表说明'!B12</f>
        <v>资产占有单位填表人：</v>
      </c>
      <c r="G29" s="20"/>
      <c r="N29" s="79" t="e">
        <f>"评估人员："&amp;B8G28</f>
        <v>#NAME?</v>
      </c>
      <c r="P29" s="79"/>
    </row>
    <row r="30" ht="15.75" customHeight="1">
      <c r="A30" s="32" t="str">
        <f>'填表说明'!B16</f>
        <v>填表日期：2017年01月10日</v>
      </c>
    </row>
  </sheetData>
  <sheetProtection/>
  <mergeCells count="19">
    <mergeCell ref="A2:S2"/>
    <mergeCell ref="A3:S3"/>
    <mergeCell ref="J5:K5"/>
    <mergeCell ref="L5:M5"/>
    <mergeCell ref="N5:O5"/>
    <mergeCell ref="P5:Q5"/>
    <mergeCell ref="A28:D28"/>
    <mergeCell ref="A5:A6"/>
    <mergeCell ref="B5:B6"/>
    <mergeCell ref="C5:C6"/>
    <mergeCell ref="D5:D6"/>
    <mergeCell ref="E5:E6"/>
    <mergeCell ref="F5:F6"/>
    <mergeCell ref="G5:G6"/>
    <mergeCell ref="H5:H6"/>
    <mergeCell ref="I5:I6"/>
    <mergeCell ref="R5:R6"/>
    <mergeCell ref="S5:S6"/>
    <mergeCell ref="T5:T6"/>
  </mergeCells>
  <hyperlinks>
    <hyperlink ref="A1" location="索引目录!E41" display="返回索引页"/>
    <hyperlink ref="B1" location="固定资产汇总!B15" display="返回"/>
  </hyperlinks>
  <printOptions horizontalCentered="1"/>
  <pageMargins left="0.35" right="0.35" top="0.79" bottom="0.79" header="0.98" footer="0.51"/>
  <pageSetup fitToHeight="0" fitToWidth="1" horizontalDpi="300" verticalDpi="300" orientation="landscape" paperSize="9" scale="71"/>
  <headerFooter alignWithMargins="0">
    <oddHeader>&amp;R&amp;"宋体,常规"&amp;10表&amp;"Times New Roman,常规"5-3
&amp;"宋体,常规"共&amp;"Times New Roman,常规"&amp;N&amp;"宋体,常规"页第&amp;"Times New Roman,常规"&amp;P&amp;"宋体,常规"页</oddHead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J40"/>
  <sheetViews>
    <sheetView view="pageBreakPreview" zoomScaleSheetLayoutView="100" workbookViewId="0" topLeftCell="A1">
      <pane ySplit="5" topLeftCell="A9" activePane="bottomLeft" state="frozen"/>
      <selection pane="bottomLeft" activeCell="D15" sqref="D15"/>
    </sheetView>
  </sheetViews>
  <sheetFormatPr defaultColWidth="7.00390625" defaultRowHeight="18" customHeight="1"/>
  <cols>
    <col min="1" max="1" width="21.375" style="357" customWidth="1"/>
    <col min="2" max="2" width="4.50390625" style="358" bestFit="1" customWidth="1"/>
    <col min="3" max="4" width="17.125" style="359" bestFit="1" customWidth="1"/>
    <col min="5" max="5" width="8.375" style="357" bestFit="1" customWidth="1"/>
    <col min="6" max="6" width="23.00390625" style="357" bestFit="1" customWidth="1"/>
    <col min="7" max="7" width="4.625" style="358" bestFit="1" customWidth="1"/>
    <col min="8" max="9" width="20.50390625" style="359" bestFit="1" customWidth="1"/>
    <col min="10" max="10" width="15.625" style="357" bestFit="1" customWidth="1"/>
    <col min="11" max="16384" width="7.00390625" style="357" customWidth="1"/>
  </cols>
  <sheetData>
    <row r="1" spans="1:10" s="354" customFormat="1" ht="18" customHeight="1">
      <c r="A1" s="360" t="s">
        <v>98</v>
      </c>
      <c r="B1" s="361"/>
      <c r="C1" s="361"/>
      <c r="D1" s="361"/>
      <c r="E1" s="361"/>
      <c r="F1" s="361"/>
      <c r="G1" s="361"/>
      <c r="H1" s="361"/>
      <c r="I1" s="361"/>
      <c r="J1" s="361"/>
    </row>
    <row r="2" spans="1:10" s="354" customFormat="1" ht="18" customHeight="1">
      <c r="A2" s="362" t="s">
        <v>17</v>
      </c>
      <c r="B2" s="361"/>
      <c r="C2" s="361"/>
      <c r="D2" s="361"/>
      <c r="E2" s="361"/>
      <c r="F2" s="361"/>
      <c r="G2" s="361"/>
      <c r="H2" s="361"/>
      <c r="I2" s="361"/>
      <c r="J2" s="361"/>
    </row>
    <row r="3" spans="1:10" s="355" customFormat="1" ht="18" customHeight="1">
      <c r="A3" s="363" t="str">
        <f>'填表说明'!B9</f>
        <v>评估基准日：2016年12月31日</v>
      </c>
      <c r="B3" s="363"/>
      <c r="C3" s="363"/>
      <c r="D3" s="363"/>
      <c r="E3" s="363"/>
      <c r="F3" s="363"/>
      <c r="G3" s="363"/>
      <c r="H3" s="363"/>
      <c r="I3" s="363"/>
      <c r="J3" s="363"/>
    </row>
    <row r="4" spans="1:10" ht="18" customHeight="1">
      <c r="A4" s="364" t="str">
        <f>'填表说明'!B11</f>
        <v>资产占有单位名称：黑龙江斯达特兽药有限公司</v>
      </c>
      <c r="B4" s="365"/>
      <c r="C4" s="365"/>
      <c r="E4" s="366"/>
      <c r="J4" s="395" t="s">
        <v>100</v>
      </c>
    </row>
    <row r="5" spans="1:10" s="356" customFormat="1" ht="18" customHeight="1">
      <c r="A5" s="367" t="s">
        <v>172</v>
      </c>
      <c r="B5" s="367" t="s">
        <v>173</v>
      </c>
      <c r="C5" s="367" t="s">
        <v>174</v>
      </c>
      <c r="D5" s="367" t="s">
        <v>175</v>
      </c>
      <c r="E5" s="368" t="s">
        <v>176</v>
      </c>
      <c r="F5" s="369" t="s">
        <v>177</v>
      </c>
      <c r="G5" s="367" t="s">
        <v>173</v>
      </c>
      <c r="H5" s="367" t="s">
        <v>174</v>
      </c>
      <c r="I5" s="367" t="s">
        <v>175</v>
      </c>
      <c r="J5" s="367" t="s">
        <v>176</v>
      </c>
    </row>
    <row r="6" spans="1:10" ht="18" customHeight="1">
      <c r="A6" s="370" t="s">
        <v>178</v>
      </c>
      <c r="B6" s="371">
        <v>1</v>
      </c>
      <c r="C6" s="372"/>
      <c r="D6" s="372"/>
      <c r="E6" s="373"/>
      <c r="F6" s="374" t="s">
        <v>179</v>
      </c>
      <c r="G6" s="371">
        <v>34</v>
      </c>
      <c r="H6" s="375"/>
      <c r="I6" s="375"/>
      <c r="J6" s="396"/>
    </row>
    <row r="7" spans="1:10" ht="18" customHeight="1">
      <c r="A7" s="376" t="s">
        <v>21</v>
      </c>
      <c r="B7" s="371">
        <v>2</v>
      </c>
      <c r="C7" s="262">
        <v>709472.59</v>
      </c>
      <c r="D7" s="262">
        <v>768068.32</v>
      </c>
      <c r="E7" s="373"/>
      <c r="F7" s="376" t="s">
        <v>24</v>
      </c>
      <c r="G7" s="371">
        <v>35</v>
      </c>
      <c r="H7" s="262">
        <v>5680000</v>
      </c>
      <c r="I7" s="262"/>
      <c r="J7" s="396"/>
    </row>
    <row r="8" spans="1:10" ht="18" customHeight="1">
      <c r="A8" s="376" t="s">
        <v>29</v>
      </c>
      <c r="B8" s="371">
        <v>3</v>
      </c>
      <c r="C8" s="262"/>
      <c r="D8" s="262"/>
      <c r="E8" s="373"/>
      <c r="F8" s="376" t="s">
        <v>26</v>
      </c>
      <c r="G8" s="371">
        <v>36</v>
      </c>
      <c r="H8" s="262"/>
      <c r="I8" s="262"/>
      <c r="J8" s="396"/>
    </row>
    <row r="9" spans="1:10" ht="18" customHeight="1">
      <c r="A9" s="376" t="s">
        <v>36</v>
      </c>
      <c r="B9" s="371">
        <v>4</v>
      </c>
      <c r="C9" s="262"/>
      <c r="D9" s="262"/>
      <c r="E9" s="373"/>
      <c r="F9" s="376" t="s">
        <v>28</v>
      </c>
      <c r="G9" s="371">
        <v>37</v>
      </c>
      <c r="H9" s="262"/>
      <c r="I9" s="262"/>
      <c r="J9" s="396"/>
    </row>
    <row r="10" spans="1:10" ht="18" customHeight="1">
      <c r="A10" s="376" t="s">
        <v>38</v>
      </c>
      <c r="B10" s="371">
        <v>5</v>
      </c>
      <c r="C10" s="262"/>
      <c r="D10" s="262"/>
      <c r="E10" s="373"/>
      <c r="F10" s="376" t="s">
        <v>31</v>
      </c>
      <c r="G10" s="371">
        <v>38</v>
      </c>
      <c r="H10" s="262"/>
      <c r="I10" s="262"/>
      <c r="J10" s="396"/>
    </row>
    <row r="11" spans="1:10" ht="18" customHeight="1">
      <c r="A11" s="376" t="s">
        <v>180</v>
      </c>
      <c r="B11" s="371">
        <v>6</v>
      </c>
      <c r="C11" s="262"/>
      <c r="D11" s="262"/>
      <c r="E11" s="373"/>
      <c r="F11" s="376" t="s">
        <v>33</v>
      </c>
      <c r="G11" s="371">
        <v>39</v>
      </c>
      <c r="H11" s="262"/>
      <c r="I11" s="262"/>
      <c r="J11" s="396"/>
    </row>
    <row r="12" spans="1:10" ht="18" customHeight="1">
      <c r="A12" s="376" t="s">
        <v>42</v>
      </c>
      <c r="B12" s="371">
        <v>7</v>
      </c>
      <c r="C12" s="262"/>
      <c r="D12" s="262"/>
      <c r="E12" s="373"/>
      <c r="F12" s="376" t="s">
        <v>35</v>
      </c>
      <c r="G12" s="371">
        <v>40</v>
      </c>
      <c r="H12" s="262"/>
      <c r="I12" s="262"/>
      <c r="J12" s="396"/>
    </row>
    <row r="13" spans="1:10" ht="18" customHeight="1">
      <c r="A13" s="376" t="s">
        <v>44</v>
      </c>
      <c r="B13" s="371">
        <v>8</v>
      </c>
      <c r="C13" s="375"/>
      <c r="D13" s="375"/>
      <c r="E13" s="373"/>
      <c r="F13" s="376" t="s">
        <v>37</v>
      </c>
      <c r="G13" s="371">
        <v>41</v>
      </c>
      <c r="H13" s="262">
        <v>1069548.41</v>
      </c>
      <c r="I13" s="262">
        <v>2456015.6</v>
      </c>
      <c r="J13" s="396"/>
    </row>
    <row r="14" spans="1:10" ht="18" customHeight="1">
      <c r="A14" s="376" t="s">
        <v>46</v>
      </c>
      <c r="B14" s="371">
        <v>9</v>
      </c>
      <c r="C14" s="375"/>
      <c r="D14" s="375"/>
      <c r="E14" s="373"/>
      <c r="F14" s="376" t="s">
        <v>39</v>
      </c>
      <c r="G14" s="371">
        <v>42</v>
      </c>
      <c r="H14" s="262"/>
      <c r="I14" s="262"/>
      <c r="J14" s="396"/>
    </row>
    <row r="15" spans="1:10" ht="18" customHeight="1">
      <c r="A15" s="376" t="s">
        <v>48</v>
      </c>
      <c r="B15" s="371">
        <v>10</v>
      </c>
      <c r="C15" s="262">
        <v>6237551.09</v>
      </c>
      <c r="D15" s="262">
        <v>5804697.66</v>
      </c>
      <c r="E15" s="373"/>
      <c r="F15" s="376" t="s">
        <v>181</v>
      </c>
      <c r="G15" s="371">
        <v>43</v>
      </c>
      <c r="H15" s="262"/>
      <c r="I15" s="262"/>
      <c r="J15" s="396"/>
    </row>
    <row r="16" spans="1:10" ht="18" customHeight="1">
      <c r="A16" s="376" t="s">
        <v>182</v>
      </c>
      <c r="B16" s="371">
        <v>11</v>
      </c>
      <c r="C16" s="375"/>
      <c r="D16" s="375"/>
      <c r="E16" s="373"/>
      <c r="F16" s="376" t="s">
        <v>43</v>
      </c>
      <c r="G16" s="371">
        <v>44</v>
      </c>
      <c r="H16" s="262">
        <v>5000</v>
      </c>
      <c r="I16" s="262">
        <v>5000</v>
      </c>
      <c r="J16" s="396"/>
    </row>
    <row r="17" spans="1:10" ht="18" customHeight="1">
      <c r="A17" s="376" t="s">
        <v>66</v>
      </c>
      <c r="B17" s="371">
        <v>12</v>
      </c>
      <c r="C17" s="375"/>
      <c r="D17" s="375"/>
      <c r="E17" s="373"/>
      <c r="F17" s="376" t="s">
        <v>45</v>
      </c>
      <c r="G17" s="371">
        <v>45</v>
      </c>
      <c r="H17" s="262"/>
      <c r="I17" s="262"/>
      <c r="J17" s="396"/>
    </row>
    <row r="18" spans="1:10" ht="18" customHeight="1">
      <c r="A18" s="377" t="s">
        <v>183</v>
      </c>
      <c r="B18" s="371">
        <v>13</v>
      </c>
      <c r="C18" s="375">
        <f>SUM(C7:C17)</f>
        <v>6947023.68</v>
      </c>
      <c r="D18" s="375">
        <f>SUM(D7:D17)</f>
        <v>6572765.98</v>
      </c>
      <c r="E18" s="373"/>
      <c r="F18" s="376" t="s">
        <v>47</v>
      </c>
      <c r="G18" s="371">
        <v>46</v>
      </c>
      <c r="H18" s="262"/>
      <c r="I18" s="262"/>
      <c r="J18" s="396"/>
    </row>
    <row r="19" spans="1:10" ht="18" customHeight="1">
      <c r="A19" s="378" t="s">
        <v>184</v>
      </c>
      <c r="B19" s="371">
        <v>14</v>
      </c>
      <c r="C19" s="262"/>
      <c r="D19" s="262"/>
      <c r="E19" s="373"/>
      <c r="F19" s="379" t="s">
        <v>185</v>
      </c>
      <c r="G19" s="371">
        <v>47</v>
      </c>
      <c r="H19" s="262">
        <f>SUM(H7:H18)</f>
        <v>6754548.41</v>
      </c>
      <c r="I19" s="262">
        <f>SUM(I7:I18)</f>
        <v>2461015.6</v>
      </c>
      <c r="J19" s="396"/>
    </row>
    <row r="20" spans="1:10" ht="18" customHeight="1">
      <c r="A20" s="376" t="s">
        <v>68</v>
      </c>
      <c r="B20" s="371">
        <v>15</v>
      </c>
      <c r="C20" s="375"/>
      <c r="D20" s="375"/>
      <c r="E20" s="373"/>
      <c r="F20" s="380" t="s">
        <v>186</v>
      </c>
      <c r="G20" s="371">
        <v>48</v>
      </c>
      <c r="H20" s="262"/>
      <c r="I20" s="262"/>
      <c r="J20" s="396"/>
    </row>
    <row r="21" spans="1:10" ht="18" customHeight="1">
      <c r="A21" s="376" t="s">
        <v>70</v>
      </c>
      <c r="B21" s="371">
        <v>16</v>
      </c>
      <c r="C21" s="375"/>
      <c r="D21" s="375"/>
      <c r="E21" s="373"/>
      <c r="F21" s="376" t="s">
        <v>53</v>
      </c>
      <c r="G21" s="371">
        <v>49</v>
      </c>
      <c r="H21" s="262"/>
      <c r="I21" s="262"/>
      <c r="J21" s="396"/>
    </row>
    <row r="22" spans="1:10" ht="18" customHeight="1">
      <c r="A22" s="376" t="s">
        <v>71</v>
      </c>
      <c r="B22" s="371">
        <v>17</v>
      </c>
      <c r="C22" s="375"/>
      <c r="D22" s="375"/>
      <c r="E22" s="373"/>
      <c r="F22" s="376" t="s">
        <v>55</v>
      </c>
      <c r="G22" s="371">
        <v>50</v>
      </c>
      <c r="H22" s="262"/>
      <c r="I22" s="262"/>
      <c r="J22" s="396"/>
    </row>
    <row r="23" spans="1:10" ht="18" customHeight="1">
      <c r="A23" s="376" t="s">
        <v>72</v>
      </c>
      <c r="B23" s="371">
        <v>18</v>
      </c>
      <c r="C23" s="375"/>
      <c r="D23" s="375"/>
      <c r="E23" s="373"/>
      <c r="F23" s="376" t="s">
        <v>57</v>
      </c>
      <c r="G23" s="371">
        <v>51</v>
      </c>
      <c r="H23" s="262"/>
      <c r="I23" s="262"/>
      <c r="J23" s="396"/>
    </row>
    <row r="24" spans="1:10" ht="18" customHeight="1">
      <c r="A24" s="376" t="s">
        <v>73</v>
      </c>
      <c r="B24" s="371">
        <v>19</v>
      </c>
      <c r="C24" s="375"/>
      <c r="D24" s="375"/>
      <c r="E24" s="373"/>
      <c r="F24" s="376" t="s">
        <v>59</v>
      </c>
      <c r="G24" s="371">
        <v>52</v>
      </c>
      <c r="H24" s="262"/>
      <c r="I24" s="262"/>
      <c r="J24" s="396"/>
    </row>
    <row r="25" spans="1:10" ht="18" customHeight="1">
      <c r="A25" s="376" t="s">
        <v>74</v>
      </c>
      <c r="B25" s="371">
        <v>20</v>
      </c>
      <c r="C25" s="375">
        <v>15113454.24</v>
      </c>
      <c r="D25" s="375">
        <v>14562054.24</v>
      </c>
      <c r="E25" s="373"/>
      <c r="F25" s="376" t="s">
        <v>61</v>
      </c>
      <c r="G25" s="371">
        <v>53</v>
      </c>
      <c r="H25" s="262"/>
      <c r="I25" s="262"/>
      <c r="J25" s="396"/>
    </row>
    <row r="26" spans="1:10" ht="18" customHeight="1">
      <c r="A26" s="376" t="s">
        <v>82</v>
      </c>
      <c r="B26" s="371">
        <v>21</v>
      </c>
      <c r="C26" s="375"/>
      <c r="D26" s="375"/>
      <c r="E26" s="373"/>
      <c r="F26" s="376" t="s">
        <v>63</v>
      </c>
      <c r="G26" s="371">
        <v>54</v>
      </c>
      <c r="H26" s="262"/>
      <c r="I26" s="262"/>
      <c r="J26" s="397"/>
    </row>
    <row r="27" spans="1:10" ht="18" customHeight="1">
      <c r="A27" s="376" t="s">
        <v>85</v>
      </c>
      <c r="B27" s="371">
        <v>22</v>
      </c>
      <c r="C27" s="375"/>
      <c r="D27" s="375"/>
      <c r="E27" s="373"/>
      <c r="F27" s="376" t="s">
        <v>65</v>
      </c>
      <c r="G27" s="371">
        <v>55</v>
      </c>
      <c r="H27" s="262"/>
      <c r="I27" s="262"/>
      <c r="J27" s="396"/>
    </row>
    <row r="28" spans="1:10" ht="18" customHeight="1">
      <c r="A28" s="376" t="s">
        <v>86</v>
      </c>
      <c r="B28" s="371">
        <v>23</v>
      </c>
      <c r="C28" s="375"/>
      <c r="D28" s="375"/>
      <c r="E28" s="373"/>
      <c r="F28" s="379" t="s">
        <v>187</v>
      </c>
      <c r="G28" s="371">
        <v>56</v>
      </c>
      <c r="H28" s="262">
        <f>SUM(H21:H27)</f>
        <v>0</v>
      </c>
      <c r="I28" s="262">
        <f>SUM(I21:I27)</f>
        <v>0</v>
      </c>
      <c r="J28" s="396"/>
    </row>
    <row r="29" spans="1:10" ht="18" customHeight="1">
      <c r="A29" s="376" t="s">
        <v>87</v>
      </c>
      <c r="B29" s="371">
        <v>24</v>
      </c>
      <c r="C29" s="375"/>
      <c r="D29" s="375"/>
      <c r="E29" s="373"/>
      <c r="F29" s="381" t="s">
        <v>188</v>
      </c>
      <c r="G29" s="382">
        <v>57</v>
      </c>
      <c r="H29" s="383">
        <f>H19+H28</f>
        <v>6754548.41</v>
      </c>
      <c r="I29" s="383">
        <f>I19+I28</f>
        <v>2461015.6</v>
      </c>
      <c r="J29" s="398"/>
    </row>
    <row r="30" spans="1:10" ht="18" customHeight="1">
      <c r="A30" s="376" t="s">
        <v>88</v>
      </c>
      <c r="B30" s="371">
        <v>25</v>
      </c>
      <c r="C30" s="375"/>
      <c r="D30" s="375"/>
      <c r="E30" s="373"/>
      <c r="F30" s="374" t="s">
        <v>189</v>
      </c>
      <c r="G30" s="371">
        <v>58</v>
      </c>
      <c r="H30" s="375"/>
      <c r="I30" s="375"/>
      <c r="J30" s="396"/>
    </row>
    <row r="31" spans="1:10" ht="18" customHeight="1">
      <c r="A31" s="376" t="s">
        <v>89</v>
      </c>
      <c r="B31" s="371">
        <v>26</v>
      </c>
      <c r="C31" s="375"/>
      <c r="D31" s="375"/>
      <c r="E31" s="373"/>
      <c r="F31" s="376" t="s">
        <v>143</v>
      </c>
      <c r="G31" s="371">
        <v>59</v>
      </c>
      <c r="H31" s="262">
        <v>10000000</v>
      </c>
      <c r="I31" s="262">
        <v>10000000</v>
      </c>
      <c r="J31" s="396"/>
    </row>
    <row r="32" spans="1:10" ht="18" customHeight="1">
      <c r="A32" s="376" t="s">
        <v>92</v>
      </c>
      <c r="B32" s="371">
        <v>27</v>
      </c>
      <c r="C32" s="375"/>
      <c r="D32" s="375"/>
      <c r="E32" s="373"/>
      <c r="F32" s="376" t="s">
        <v>190</v>
      </c>
      <c r="G32" s="371">
        <v>60</v>
      </c>
      <c r="H32" s="262">
        <v>2001536.06</v>
      </c>
      <c r="I32" s="262">
        <v>2100000</v>
      </c>
      <c r="J32" s="396"/>
    </row>
    <row r="33" spans="1:10" ht="18" customHeight="1">
      <c r="A33" s="376" t="s">
        <v>93</v>
      </c>
      <c r="B33" s="371">
        <v>28</v>
      </c>
      <c r="C33" s="375"/>
      <c r="D33" s="375"/>
      <c r="E33" s="373"/>
      <c r="F33" s="376" t="s">
        <v>191</v>
      </c>
      <c r="G33" s="371">
        <v>61</v>
      </c>
      <c r="H33" s="384"/>
      <c r="J33" s="396"/>
    </row>
    <row r="34" spans="1:10" ht="18" customHeight="1">
      <c r="A34" s="376" t="s">
        <v>95</v>
      </c>
      <c r="B34" s="371">
        <v>29</v>
      </c>
      <c r="C34" s="375"/>
      <c r="D34" s="375"/>
      <c r="E34" s="373"/>
      <c r="F34" s="376" t="s">
        <v>192</v>
      </c>
      <c r="G34" s="371">
        <v>62</v>
      </c>
      <c r="H34" s="375">
        <v>453787.34</v>
      </c>
      <c r="I34" s="375">
        <v>550000</v>
      </c>
      <c r="J34" s="396"/>
    </row>
    <row r="35" spans="1:10" ht="18" customHeight="1">
      <c r="A35" s="376" t="s">
        <v>96</v>
      </c>
      <c r="B35" s="371">
        <v>30</v>
      </c>
      <c r="C35" s="375"/>
      <c r="D35" s="375"/>
      <c r="E35" s="373"/>
      <c r="F35" s="376" t="s">
        <v>193</v>
      </c>
      <c r="G35" s="371">
        <v>63</v>
      </c>
      <c r="H35" s="262">
        <v>2850606.11</v>
      </c>
      <c r="I35" s="262">
        <v>6023804.62</v>
      </c>
      <c r="J35" s="396"/>
    </row>
    <row r="36" spans="1:10" ht="18" customHeight="1">
      <c r="A36" s="376" t="s">
        <v>97</v>
      </c>
      <c r="B36" s="371">
        <v>31</v>
      </c>
      <c r="C36" s="375"/>
      <c r="D36" s="375"/>
      <c r="E36" s="373"/>
      <c r="F36" s="385" t="s">
        <v>194</v>
      </c>
      <c r="G36" s="382">
        <v>64</v>
      </c>
      <c r="H36" s="386">
        <f>SUM(H31,H32,H34,H35)</f>
        <v>15305929.51</v>
      </c>
      <c r="I36" s="386">
        <f>SUM(I31,I32,I34,I35)</f>
        <v>18673804.62</v>
      </c>
      <c r="J36" s="396"/>
    </row>
    <row r="37" spans="1:10" ht="18" customHeight="1">
      <c r="A37" s="377" t="s">
        <v>195</v>
      </c>
      <c r="B37" s="371">
        <v>32</v>
      </c>
      <c r="C37" s="375">
        <f>SUM(C20:C36)</f>
        <v>15113454.24</v>
      </c>
      <c r="D37" s="375">
        <f>SUM(D20:D36)</f>
        <v>14562054.24</v>
      </c>
      <c r="E37" s="373"/>
      <c r="J37" s="399"/>
    </row>
    <row r="38" spans="1:10" ht="18" customHeight="1">
      <c r="A38" s="387" t="s">
        <v>196</v>
      </c>
      <c r="B38" s="388">
        <v>33</v>
      </c>
      <c r="C38" s="389">
        <f>SUM(C37,C18)</f>
        <v>22060477.92</v>
      </c>
      <c r="D38" s="389">
        <f>SUM(D37,D18)</f>
        <v>21134820.22</v>
      </c>
      <c r="E38" s="390"/>
      <c r="F38" s="385" t="s">
        <v>197</v>
      </c>
      <c r="G38" s="382">
        <v>65</v>
      </c>
      <c r="H38" s="386">
        <f>H29+H36</f>
        <v>22060477.92</v>
      </c>
      <c r="I38" s="386">
        <f>I29+I36</f>
        <v>21134820.220000003</v>
      </c>
      <c r="J38" s="399"/>
    </row>
    <row r="39" spans="1:10" ht="18" customHeight="1">
      <c r="A39" s="391"/>
      <c r="B39" s="371"/>
      <c r="C39" s="375"/>
      <c r="D39" s="375"/>
      <c r="E39" s="373"/>
      <c r="F39" s="374" t="s">
        <v>198</v>
      </c>
      <c r="G39" s="371">
        <v>66</v>
      </c>
      <c r="H39" s="375">
        <f>H38-C38</f>
        <v>0</v>
      </c>
      <c r="I39" s="375">
        <f>I38-D38</f>
        <v>0</v>
      </c>
      <c r="J39" s="396"/>
    </row>
    <row r="40" spans="3:9" ht="18" customHeight="1">
      <c r="C40" s="392" t="s">
        <v>199</v>
      </c>
      <c r="D40" s="357"/>
      <c r="E40" s="393" t="s">
        <v>200</v>
      </c>
      <c r="F40" s="357">
        <f>IF('基本情况'!I8="","",'基本情况'!I8)</f>
      </c>
      <c r="H40" s="394" t="s">
        <v>201</v>
      </c>
      <c r="I40" s="357">
        <f>IF('基本情况'!I5="","",'基本情况'!I5)</f>
      </c>
    </row>
  </sheetData>
  <sheetProtection/>
  <mergeCells count="3">
    <mergeCell ref="A2:J2"/>
    <mergeCell ref="A3:J3"/>
    <mergeCell ref="A4:C4"/>
  </mergeCells>
  <hyperlinks>
    <hyperlink ref="A1" location="索引目录!C4" display="返回索引页"/>
  </hyperlinks>
  <printOptions horizontalCentered="1"/>
  <pageMargins left="1.1" right="0.43" top="0.39" bottom="0.2" header="0.51" footer="0.51"/>
  <pageSetup fitToHeight="1" fitToWidth="1" horizontalDpi="600" verticalDpi="600" orientation="landscape" paperSize="9" scale="77"/>
  <drawing r:id="rId1"/>
</worksheet>
</file>

<file path=xl/worksheets/sheet50.xml><?xml version="1.0" encoding="utf-8"?>
<worksheet xmlns="http://schemas.openxmlformats.org/spreadsheetml/2006/main" xmlns:r="http://schemas.openxmlformats.org/officeDocument/2006/relationships">
  <sheetPr>
    <pageSetUpPr fitToPage="1"/>
  </sheetPr>
  <dimension ref="A1:H28"/>
  <sheetViews>
    <sheetView zoomScale="85" zoomScaleNormal="85" workbookViewId="0" topLeftCell="A1">
      <selection activeCell="A5" sqref="A5"/>
    </sheetView>
  </sheetViews>
  <sheetFormatPr defaultColWidth="8.75390625" defaultRowHeight="15.75" customHeight="1" outlineLevelCol="1"/>
  <cols>
    <col min="1" max="1" width="5.75390625" style="13" customWidth="1"/>
    <col min="2" max="2" width="28.00390625" style="13" customWidth="1"/>
    <col min="3" max="3" width="19.125" style="13" customWidth="1" outlineLevel="1"/>
    <col min="4" max="7" width="19.125" style="13" customWidth="1"/>
    <col min="8" max="8" width="11.00390625" style="13" customWidth="1"/>
    <col min="9" max="32" width="9.00390625" style="13" bestFit="1" customWidth="1"/>
    <col min="33" max="16384" width="8.75390625" style="13" customWidth="1"/>
  </cols>
  <sheetData>
    <row r="1" spans="1:8" ht="15">
      <c r="A1" s="74" t="s">
        <v>98</v>
      </c>
      <c r="B1" s="15" t="s">
        <v>223</v>
      </c>
      <c r="C1" s="16"/>
      <c r="D1" s="16"/>
      <c r="E1" s="16"/>
      <c r="F1" s="16"/>
      <c r="G1" s="16"/>
      <c r="H1" s="16"/>
    </row>
    <row r="2" spans="1:8" s="11" customFormat="1" ht="30" customHeight="1">
      <c r="A2" s="17" t="s">
        <v>519</v>
      </c>
      <c r="B2" s="18"/>
      <c r="C2" s="18"/>
      <c r="D2" s="18"/>
      <c r="E2" s="18"/>
      <c r="F2" s="18"/>
      <c r="G2" s="18"/>
      <c r="H2" s="18"/>
    </row>
    <row r="3" spans="1:8" ht="13.5" customHeight="1">
      <c r="A3" s="19" t="str">
        <f>'填表说明'!B9</f>
        <v>评估基准日：2016年12月31日</v>
      </c>
      <c r="B3" s="19"/>
      <c r="C3" s="19"/>
      <c r="D3" s="19"/>
      <c r="E3" s="19"/>
      <c r="F3" s="33"/>
      <c r="G3" s="33"/>
      <c r="H3" s="33"/>
    </row>
    <row r="4" spans="1:8" ht="15.75" customHeight="1">
      <c r="A4" s="20" t="str">
        <f>'填表说明'!B11</f>
        <v>资产占有单位名称：黑龙江斯达特兽药有限公司</v>
      </c>
      <c r="H4" s="34" t="s">
        <v>100</v>
      </c>
    </row>
    <row r="5" spans="1:8" s="12" customFormat="1" ht="15.75" customHeight="1">
      <c r="A5" s="56" t="s">
        <v>273</v>
      </c>
      <c r="B5" s="56" t="s">
        <v>225</v>
      </c>
      <c r="C5" s="27" t="s">
        <v>205</v>
      </c>
      <c r="D5" s="56" t="s">
        <v>206</v>
      </c>
      <c r="E5" s="56" t="s">
        <v>207</v>
      </c>
      <c r="F5" s="56" t="s">
        <v>208</v>
      </c>
      <c r="G5" s="56" t="s">
        <v>227</v>
      </c>
      <c r="H5" s="56" t="s">
        <v>228</v>
      </c>
    </row>
    <row r="6" spans="1:8" ht="15.75" customHeight="1">
      <c r="A6" s="56" t="s">
        <v>520</v>
      </c>
      <c r="B6" s="80" t="s">
        <v>83</v>
      </c>
      <c r="C6" s="27">
        <f>'在建（土建）'!G27</f>
        <v>0</v>
      </c>
      <c r="D6" s="28">
        <f>'在建（土建）'!H27</f>
        <v>0</v>
      </c>
      <c r="E6" s="28">
        <f>'在建（土建）'!I27</f>
        <v>0</v>
      </c>
      <c r="F6" s="28">
        <f>'在建（土建）'!J27</f>
        <v>0</v>
      </c>
      <c r="G6" s="28">
        <f>F6-E6</f>
        <v>0</v>
      </c>
      <c r="H6" s="28">
        <f>IF(E6=0,"",G6/E6*100)</f>
      </c>
    </row>
    <row r="7" spans="1:8" ht="15.75" customHeight="1">
      <c r="A7" s="56" t="s">
        <v>521</v>
      </c>
      <c r="B7" s="80" t="s">
        <v>84</v>
      </c>
      <c r="C7" s="27">
        <f>'在建（设备）'!H27</f>
        <v>0</v>
      </c>
      <c r="D7" s="28">
        <f>'在建（设备）'!L27</f>
        <v>0</v>
      </c>
      <c r="E7" s="28">
        <f>'在建（设备）'!M27</f>
        <v>0</v>
      </c>
      <c r="F7" s="28">
        <f>'在建（设备）'!Q27</f>
        <v>0</v>
      </c>
      <c r="G7" s="28">
        <f>F7-E7</f>
        <v>0</v>
      </c>
      <c r="H7" s="28">
        <f>IF(E7=0,"",G7/E7*100)</f>
      </c>
    </row>
    <row r="8" spans="1:8" ht="15.75" customHeight="1">
      <c r="A8" s="56"/>
      <c r="B8" s="92"/>
      <c r="C8" s="27"/>
      <c r="D8" s="28"/>
      <c r="E8" s="28"/>
      <c r="F8" s="28"/>
      <c r="G8" s="28"/>
      <c r="H8" s="28"/>
    </row>
    <row r="9" spans="1:8" ht="15.75" customHeight="1">
      <c r="A9" s="56"/>
      <c r="B9" s="92"/>
      <c r="C9" s="27"/>
      <c r="D9" s="28"/>
      <c r="E9" s="28"/>
      <c r="F9" s="28"/>
      <c r="G9" s="28"/>
      <c r="H9" s="28"/>
    </row>
    <row r="10" spans="1:8" ht="15.75" customHeight="1">
      <c r="A10" s="56"/>
      <c r="B10" s="92"/>
      <c r="C10" s="27"/>
      <c r="D10" s="28"/>
      <c r="E10" s="28"/>
      <c r="F10" s="28"/>
      <c r="G10" s="28"/>
      <c r="H10" s="28"/>
    </row>
    <row r="11" spans="1:8" ht="15.75" customHeight="1">
      <c r="A11" s="56"/>
      <c r="B11" s="92"/>
      <c r="C11" s="27"/>
      <c r="D11" s="28"/>
      <c r="E11" s="28"/>
      <c r="F11" s="28"/>
      <c r="G11" s="28"/>
      <c r="H11" s="28"/>
    </row>
    <row r="12" spans="1:8" ht="15.75" customHeight="1">
      <c r="A12" s="56"/>
      <c r="B12" s="92"/>
      <c r="C12" s="27"/>
      <c r="D12" s="28"/>
      <c r="E12" s="28"/>
      <c r="F12" s="28"/>
      <c r="G12" s="28"/>
      <c r="H12" s="28"/>
    </row>
    <row r="13" spans="1:8" ht="15.75" customHeight="1">
      <c r="A13" s="56"/>
      <c r="B13" s="92"/>
      <c r="C13" s="27"/>
      <c r="D13" s="28"/>
      <c r="E13" s="28"/>
      <c r="F13" s="28"/>
      <c r="G13" s="28"/>
      <c r="H13" s="28"/>
    </row>
    <row r="14" spans="1:8" ht="15.75" customHeight="1">
      <c r="A14" s="56"/>
      <c r="B14" s="92"/>
      <c r="C14" s="27"/>
      <c r="D14" s="28"/>
      <c r="E14" s="28"/>
      <c r="F14" s="28"/>
      <c r="G14" s="28"/>
      <c r="H14" s="28"/>
    </row>
    <row r="15" spans="1:8" ht="15.75" customHeight="1">
      <c r="A15" s="56"/>
      <c r="B15" s="92"/>
      <c r="C15" s="27"/>
      <c r="D15" s="28"/>
      <c r="E15" s="28"/>
      <c r="F15" s="28"/>
      <c r="G15" s="28"/>
      <c r="H15" s="28"/>
    </row>
    <row r="16" spans="1:8" ht="15.75" customHeight="1">
      <c r="A16" s="56"/>
      <c r="B16" s="92"/>
      <c r="C16" s="27"/>
      <c r="D16" s="28"/>
      <c r="E16" s="28"/>
      <c r="F16" s="28"/>
      <c r="G16" s="28"/>
      <c r="H16" s="28"/>
    </row>
    <row r="17" spans="1:8" ht="15.75" customHeight="1">
      <c r="A17" s="56"/>
      <c r="B17" s="92"/>
      <c r="C17" s="27"/>
      <c r="D17" s="28"/>
      <c r="E17" s="28"/>
      <c r="F17" s="28"/>
      <c r="G17" s="28"/>
      <c r="H17" s="28"/>
    </row>
    <row r="18" spans="1:8" ht="15.75" customHeight="1">
      <c r="A18" s="56"/>
      <c r="B18" s="92"/>
      <c r="C18" s="27"/>
      <c r="D18" s="28"/>
      <c r="E18" s="28"/>
      <c r="F18" s="28"/>
      <c r="G18" s="28"/>
      <c r="H18" s="28"/>
    </row>
    <row r="19" spans="1:8" ht="15.75" customHeight="1">
      <c r="A19" s="56"/>
      <c r="B19" s="93"/>
      <c r="C19" s="27"/>
      <c r="D19" s="28"/>
      <c r="E19" s="28"/>
      <c r="F19" s="28"/>
      <c r="G19" s="28"/>
      <c r="H19" s="28"/>
    </row>
    <row r="20" spans="1:8" ht="15.75" customHeight="1">
      <c r="A20" s="56"/>
      <c r="B20" s="92"/>
      <c r="C20" s="27"/>
      <c r="D20" s="28"/>
      <c r="E20" s="28"/>
      <c r="F20" s="28"/>
      <c r="G20" s="28"/>
      <c r="H20" s="28"/>
    </row>
    <row r="21" spans="1:8" ht="15.75" customHeight="1">
      <c r="A21" s="56"/>
      <c r="B21" s="93"/>
      <c r="C21" s="27"/>
      <c r="D21" s="28"/>
      <c r="E21" s="28"/>
      <c r="F21" s="28"/>
      <c r="G21" s="28"/>
      <c r="H21" s="28"/>
    </row>
    <row r="22" spans="1:8" ht="15.75" customHeight="1">
      <c r="A22" s="56"/>
      <c r="B22" s="92"/>
      <c r="C22" s="27"/>
      <c r="D22" s="28"/>
      <c r="E22" s="28"/>
      <c r="F22" s="28"/>
      <c r="G22" s="28"/>
      <c r="H22" s="28"/>
    </row>
    <row r="23" spans="1:8" ht="15.75" customHeight="1">
      <c r="A23" s="56"/>
      <c r="B23" s="93"/>
      <c r="C23" s="27"/>
      <c r="D23" s="28"/>
      <c r="E23" s="28"/>
      <c r="F23" s="28"/>
      <c r="G23" s="28"/>
      <c r="H23" s="28"/>
    </row>
    <row r="24" spans="1:8" ht="15.75" customHeight="1">
      <c r="A24" s="56" t="s">
        <v>477</v>
      </c>
      <c r="B24" s="56" t="s">
        <v>522</v>
      </c>
      <c r="C24" s="27">
        <f>SUM(C6:C23)</f>
        <v>0</v>
      </c>
      <c r="D24" s="28">
        <f>SUM(D6:D23)</f>
        <v>0</v>
      </c>
      <c r="E24" s="28">
        <f>SUM(E6:E23)</f>
        <v>0</v>
      </c>
      <c r="F24" s="28">
        <f>SUM(F6:F23)</f>
        <v>0</v>
      </c>
      <c r="G24" s="28">
        <f>SUM(G6:G23)</f>
        <v>0</v>
      </c>
      <c r="H24" s="28">
        <f>IF(E24=0,"",G24/E24*100)</f>
      </c>
    </row>
    <row r="25" spans="1:8" ht="15.75" customHeight="1">
      <c r="A25" s="56" t="s">
        <v>477</v>
      </c>
      <c r="B25" s="56" t="s">
        <v>523</v>
      </c>
      <c r="C25" s="27"/>
      <c r="D25" s="28"/>
      <c r="E25" s="28">
        <f>D25</f>
        <v>0</v>
      </c>
      <c r="F25" s="28">
        <v>0</v>
      </c>
      <c r="G25" s="28">
        <f>F25-E25</f>
        <v>0</v>
      </c>
      <c r="H25" s="28">
        <f>IF(E25=0,"",G25/E25*100)</f>
      </c>
    </row>
    <row r="26" spans="1:8" ht="15.75" customHeight="1">
      <c r="A26" s="56" t="s">
        <v>477</v>
      </c>
      <c r="B26" s="56" t="s">
        <v>524</v>
      </c>
      <c r="C26" s="27">
        <f>C24-C25</f>
        <v>0</v>
      </c>
      <c r="D26" s="28">
        <f>D24-D25</f>
        <v>0</v>
      </c>
      <c r="E26" s="28">
        <f>E24-E25</f>
        <v>0</v>
      </c>
      <c r="F26" s="28">
        <f>F24-F25</f>
        <v>0</v>
      </c>
      <c r="G26" s="28">
        <f>G24-G25</f>
        <v>0</v>
      </c>
      <c r="H26" s="28">
        <f>IF(E26=0,"",G26/E26*100)</f>
      </c>
    </row>
    <row r="27" spans="1:5" ht="15.75" customHeight="1">
      <c r="A27" s="32" t="str">
        <f>'填表说明'!B12</f>
        <v>资产占有单位填表人：</v>
      </c>
      <c r="E27" s="13" t="str">
        <f>'填表说明'!B8</f>
        <v>评估人员：</v>
      </c>
    </row>
    <row r="28" ht="15.75" customHeight="1">
      <c r="A28" s="32" t="str">
        <f>'填表说明'!B16</f>
        <v>填表日期：2017年01月10日</v>
      </c>
    </row>
  </sheetData>
  <sheetProtection/>
  <mergeCells count="2">
    <mergeCell ref="A2:H2"/>
    <mergeCell ref="A3:H3"/>
  </mergeCells>
  <hyperlinks>
    <hyperlink ref="A1" location="索引目录!C25" display="返回索引页"/>
    <hyperlink ref="B6" location="'在建（土建）'!B1" display="在建工程-土建工程"/>
    <hyperlink ref="B7" location="'在建（设备）'!B1" display="在建工程-设备安装工程"/>
    <hyperlink ref="B1" location="固定资产汇总!B20" display="返回"/>
  </hyperlinks>
  <printOptions horizontalCentered="1"/>
  <pageMargins left="0.35" right="0.35" top="0.79" bottom="0.79" header="1" footer="0.51"/>
  <pageSetup fitToHeight="1" fitToWidth="1" horizontalDpi="300" verticalDpi="300" orientation="landscape" paperSize="9" scale="93"/>
  <headerFooter alignWithMargins="0">
    <oddHeader>&amp;R&amp;"宋体,常规"&amp;10表&amp;"Times New Roman,常规"5-4
&amp;"宋体,常规"共&amp;"Times New Roman,常规"&amp;N&amp;"宋体,常规"页第&amp;"Times New Roman,常规"&amp;P&amp;"宋体,常规"页</oddHeader>
  </headerFooter>
</worksheet>
</file>

<file path=xl/worksheets/sheet51.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A1" sqref="A1"/>
    </sheetView>
  </sheetViews>
  <sheetFormatPr defaultColWidth="8.75390625" defaultRowHeight="15.75" customHeight="1" outlineLevelCol="1"/>
  <cols>
    <col min="1" max="1" width="5.375" style="13" customWidth="1"/>
    <col min="2" max="2" width="19.125" style="13" customWidth="1"/>
    <col min="3" max="3" width="7.125" style="13" customWidth="1"/>
    <col min="4" max="4" width="10.75390625" style="13" customWidth="1"/>
    <col min="5" max="6" width="9.00390625" style="13" bestFit="1" customWidth="1"/>
    <col min="7" max="7" width="14.00390625" style="13" customWidth="1" outlineLevel="1"/>
    <col min="8" max="10" width="13.50390625" style="13" customWidth="1"/>
    <col min="11" max="11" width="7.625" style="13" customWidth="1"/>
    <col min="12" max="12" width="11.625" style="13" customWidth="1"/>
    <col min="13" max="32" width="9.00390625" style="13" bestFit="1" customWidth="1"/>
    <col min="33" max="16384" width="8.75390625" style="13" customWidth="1"/>
  </cols>
  <sheetData>
    <row r="1" spans="1:12" ht="14.25">
      <c r="A1" s="14" t="s">
        <v>98</v>
      </c>
      <c r="B1" s="15" t="s">
        <v>223</v>
      </c>
      <c r="C1" s="16"/>
      <c r="D1" s="16"/>
      <c r="E1" s="16"/>
      <c r="F1" s="16"/>
      <c r="G1" s="16"/>
      <c r="H1" s="16"/>
      <c r="I1" s="16"/>
      <c r="J1" s="16"/>
      <c r="K1" s="16"/>
      <c r="L1" s="16"/>
    </row>
    <row r="2" spans="1:12" s="11" customFormat="1" ht="30" customHeight="1">
      <c r="A2" s="17" t="s">
        <v>525</v>
      </c>
      <c r="B2" s="18"/>
      <c r="C2" s="18"/>
      <c r="D2" s="18"/>
      <c r="E2" s="18"/>
      <c r="F2" s="18"/>
      <c r="G2" s="18"/>
      <c r="H2" s="18"/>
      <c r="I2" s="18"/>
      <c r="J2" s="18"/>
      <c r="K2" s="18"/>
      <c r="L2" s="18"/>
    </row>
    <row r="3" spans="1:12" ht="13.5" customHeight="1">
      <c r="A3" s="19" t="str">
        <f>'填表说明'!B9</f>
        <v>评估基准日：2016年12月31日</v>
      </c>
      <c r="B3" s="19"/>
      <c r="C3" s="33"/>
      <c r="D3" s="33"/>
      <c r="E3" s="33"/>
      <c r="F3" s="33"/>
      <c r="G3" s="33"/>
      <c r="H3" s="33"/>
      <c r="I3" s="33"/>
      <c r="J3" s="33"/>
      <c r="K3" s="33"/>
      <c r="L3" s="33"/>
    </row>
    <row r="4" spans="1:12" ht="15.75" customHeight="1">
      <c r="A4" s="20" t="str">
        <f>'填表说明'!B11</f>
        <v>资产占有单位名称：黑龙江斯达特兽药有限公司</v>
      </c>
      <c r="L4" s="34" t="s">
        <v>100</v>
      </c>
    </row>
    <row r="5" spans="1:12" s="12" customFormat="1" ht="15.75" customHeight="1">
      <c r="A5" s="21" t="s">
        <v>173</v>
      </c>
      <c r="B5" s="21" t="s">
        <v>526</v>
      </c>
      <c r="C5" s="21" t="s">
        <v>527</v>
      </c>
      <c r="D5" s="21" t="s">
        <v>528</v>
      </c>
      <c r="E5" s="21" t="s">
        <v>529</v>
      </c>
      <c r="F5" s="21" t="s">
        <v>530</v>
      </c>
      <c r="G5" s="22" t="s">
        <v>205</v>
      </c>
      <c r="H5" s="23" t="s">
        <v>206</v>
      </c>
      <c r="I5" s="21" t="s">
        <v>207</v>
      </c>
      <c r="J5" s="21" t="s">
        <v>208</v>
      </c>
      <c r="K5" s="21" t="s">
        <v>228</v>
      </c>
      <c r="L5" s="21" t="s">
        <v>176</v>
      </c>
    </row>
    <row r="6" spans="1:12" ht="15.75" customHeight="1">
      <c r="A6" s="24"/>
      <c r="B6" s="25"/>
      <c r="C6" s="26"/>
      <c r="D6" s="26"/>
      <c r="E6" s="24"/>
      <c r="F6" s="24"/>
      <c r="G6" s="27"/>
      <c r="H6" s="29"/>
      <c r="I6" s="28"/>
      <c r="J6" s="28"/>
      <c r="K6" s="28">
        <f aca="true" t="shared" si="0" ref="K6:K27">IF(I6=0,"",(J6-I6)/I6*100)</f>
      </c>
      <c r="L6" s="35"/>
    </row>
    <row r="7" spans="1:12" ht="15.75" customHeight="1">
      <c r="A7" s="24"/>
      <c r="B7" s="25"/>
      <c r="C7" s="26"/>
      <c r="D7" s="26"/>
      <c r="E7" s="24"/>
      <c r="F7" s="24"/>
      <c r="G7" s="27"/>
      <c r="H7" s="29"/>
      <c r="I7" s="28"/>
      <c r="J7" s="28"/>
      <c r="K7" s="28">
        <f t="shared" si="0"/>
      </c>
      <c r="L7" s="35"/>
    </row>
    <row r="8" spans="1:12" ht="15.75" customHeight="1">
      <c r="A8" s="24"/>
      <c r="B8" s="25"/>
      <c r="C8" s="26"/>
      <c r="D8" s="26"/>
      <c r="E8" s="24"/>
      <c r="F8" s="24"/>
      <c r="G8" s="27"/>
      <c r="H8" s="29"/>
      <c r="I8" s="28"/>
      <c r="J8" s="28"/>
      <c r="K8" s="28">
        <f t="shared" si="0"/>
      </c>
      <c r="L8" s="35"/>
    </row>
    <row r="9" spans="1:12" ht="15.75" customHeight="1">
      <c r="A9" s="24"/>
      <c r="B9" s="25"/>
      <c r="C9" s="26"/>
      <c r="D9" s="26"/>
      <c r="E9" s="24"/>
      <c r="F9" s="24"/>
      <c r="G9" s="27"/>
      <c r="H9" s="29"/>
      <c r="I9" s="28"/>
      <c r="J9" s="28"/>
      <c r="K9" s="28">
        <f t="shared" si="0"/>
      </c>
      <c r="L9" s="35"/>
    </row>
    <row r="10" spans="1:12" ht="15.75" customHeight="1">
      <c r="A10" s="24"/>
      <c r="B10" s="25"/>
      <c r="C10" s="26"/>
      <c r="D10" s="26"/>
      <c r="E10" s="24"/>
      <c r="F10" s="24"/>
      <c r="G10" s="27"/>
      <c r="H10" s="29"/>
      <c r="I10" s="28"/>
      <c r="J10" s="28"/>
      <c r="K10" s="28">
        <f t="shared" si="0"/>
      </c>
      <c r="L10" s="35"/>
    </row>
    <row r="11" spans="1:12" ht="15.75" customHeight="1">
      <c r="A11" s="24"/>
      <c r="B11" s="25"/>
      <c r="C11" s="26"/>
      <c r="D11" s="26"/>
      <c r="E11" s="24"/>
      <c r="F11" s="24"/>
      <c r="G11" s="27"/>
      <c r="H11" s="29"/>
      <c r="I11" s="28"/>
      <c r="J11" s="28"/>
      <c r="K11" s="28">
        <f t="shared" si="0"/>
      </c>
      <c r="L11" s="35"/>
    </row>
    <row r="12" spans="1:12" ht="15.75" customHeight="1">
      <c r="A12" s="24"/>
      <c r="B12" s="25"/>
      <c r="C12" s="26"/>
      <c r="D12" s="26"/>
      <c r="E12" s="24"/>
      <c r="F12" s="24"/>
      <c r="G12" s="27"/>
      <c r="H12" s="29"/>
      <c r="I12" s="28"/>
      <c r="J12" s="28"/>
      <c r="K12" s="28">
        <f t="shared" si="0"/>
      </c>
      <c r="L12" s="35"/>
    </row>
    <row r="13" spans="1:12" ht="15.75" customHeight="1">
      <c r="A13" s="24"/>
      <c r="B13" s="25"/>
      <c r="C13" s="26"/>
      <c r="D13" s="26"/>
      <c r="E13" s="24"/>
      <c r="F13" s="24"/>
      <c r="G13" s="27"/>
      <c r="H13" s="29"/>
      <c r="I13" s="28"/>
      <c r="J13" s="28"/>
      <c r="K13" s="28">
        <f t="shared" si="0"/>
      </c>
      <c r="L13" s="35"/>
    </row>
    <row r="14" spans="1:12" ht="15.75" customHeight="1">
      <c r="A14" s="24"/>
      <c r="B14" s="25"/>
      <c r="C14" s="26"/>
      <c r="D14" s="26"/>
      <c r="E14" s="24"/>
      <c r="F14" s="24"/>
      <c r="G14" s="27"/>
      <c r="H14" s="29"/>
      <c r="I14" s="28"/>
      <c r="J14" s="28"/>
      <c r="K14" s="28">
        <f t="shared" si="0"/>
      </c>
      <c r="L14" s="35"/>
    </row>
    <row r="15" spans="1:12" ht="15.75" customHeight="1">
      <c r="A15" s="24"/>
      <c r="B15" s="25"/>
      <c r="C15" s="26"/>
      <c r="D15" s="26"/>
      <c r="E15" s="24"/>
      <c r="F15" s="24"/>
      <c r="G15" s="27"/>
      <c r="H15" s="29"/>
      <c r="I15" s="28"/>
      <c r="J15" s="28"/>
      <c r="K15" s="28">
        <f t="shared" si="0"/>
      </c>
      <c r="L15" s="35"/>
    </row>
    <row r="16" spans="1:12" ht="15.75" customHeight="1">
      <c r="A16" s="24"/>
      <c r="B16" s="25"/>
      <c r="C16" s="26"/>
      <c r="D16" s="26"/>
      <c r="E16" s="24"/>
      <c r="F16" s="24"/>
      <c r="G16" s="27"/>
      <c r="H16" s="29"/>
      <c r="I16" s="28"/>
      <c r="J16" s="28"/>
      <c r="K16" s="28">
        <f t="shared" si="0"/>
      </c>
      <c r="L16" s="35"/>
    </row>
    <row r="17" spans="1:12" ht="15.75" customHeight="1">
      <c r="A17" s="24"/>
      <c r="B17" s="25"/>
      <c r="C17" s="26"/>
      <c r="D17" s="26"/>
      <c r="E17" s="24"/>
      <c r="F17" s="24"/>
      <c r="G17" s="27"/>
      <c r="H17" s="29"/>
      <c r="I17" s="28"/>
      <c r="J17" s="28"/>
      <c r="K17" s="28">
        <f t="shared" si="0"/>
      </c>
      <c r="L17" s="35"/>
    </row>
    <row r="18" spans="1:12" ht="15.75" customHeight="1">
      <c r="A18" s="24"/>
      <c r="B18" s="25"/>
      <c r="C18" s="26"/>
      <c r="D18" s="26"/>
      <c r="E18" s="24"/>
      <c r="F18" s="24"/>
      <c r="G18" s="27"/>
      <c r="H18" s="29"/>
      <c r="I18" s="28"/>
      <c r="J18" s="28"/>
      <c r="K18" s="28">
        <f t="shared" si="0"/>
      </c>
      <c r="L18" s="35"/>
    </row>
    <row r="19" spans="1:12" ht="15.75" customHeight="1">
      <c r="A19" s="24"/>
      <c r="B19" s="25"/>
      <c r="C19" s="26"/>
      <c r="D19" s="26"/>
      <c r="E19" s="24"/>
      <c r="F19" s="24"/>
      <c r="G19" s="27"/>
      <c r="H19" s="29"/>
      <c r="I19" s="28"/>
      <c r="J19" s="28"/>
      <c r="K19" s="28">
        <f t="shared" si="0"/>
      </c>
      <c r="L19" s="35"/>
    </row>
    <row r="20" spans="1:12" ht="15.75" customHeight="1">
      <c r="A20" s="24"/>
      <c r="B20" s="25"/>
      <c r="C20" s="26"/>
      <c r="D20" s="26"/>
      <c r="E20" s="24"/>
      <c r="F20" s="24"/>
      <c r="G20" s="27"/>
      <c r="H20" s="29"/>
      <c r="I20" s="28"/>
      <c r="J20" s="28"/>
      <c r="K20" s="28">
        <f t="shared" si="0"/>
      </c>
      <c r="L20" s="35"/>
    </row>
    <row r="21" spans="1:12" ht="15.75" customHeight="1">
      <c r="A21" s="24"/>
      <c r="B21" s="25"/>
      <c r="C21" s="26"/>
      <c r="D21" s="26"/>
      <c r="E21" s="24"/>
      <c r="F21" s="24"/>
      <c r="G21" s="27"/>
      <c r="H21" s="29"/>
      <c r="I21" s="28"/>
      <c r="J21" s="28"/>
      <c r="K21" s="28">
        <f t="shared" si="0"/>
      </c>
      <c r="L21" s="35"/>
    </row>
    <row r="22" spans="1:12" ht="15.75" customHeight="1">
      <c r="A22" s="24"/>
      <c r="B22" s="25"/>
      <c r="C22" s="26"/>
      <c r="D22" s="26"/>
      <c r="E22" s="24"/>
      <c r="F22" s="24"/>
      <c r="G22" s="27"/>
      <c r="H22" s="29"/>
      <c r="I22" s="28"/>
      <c r="J22" s="28"/>
      <c r="K22" s="28">
        <f t="shared" si="0"/>
      </c>
      <c r="L22" s="35"/>
    </row>
    <row r="23" spans="1:12" ht="15.75" customHeight="1">
      <c r="A23" s="24"/>
      <c r="B23" s="25"/>
      <c r="C23" s="26"/>
      <c r="D23" s="26"/>
      <c r="E23" s="24"/>
      <c r="F23" s="24"/>
      <c r="G23" s="27"/>
      <c r="H23" s="29"/>
      <c r="I23" s="28"/>
      <c r="J23" s="28"/>
      <c r="K23" s="28">
        <f t="shared" si="0"/>
      </c>
      <c r="L23" s="35"/>
    </row>
    <row r="24" spans="1:12" ht="15.75" customHeight="1">
      <c r="A24" s="24"/>
      <c r="B24" s="25"/>
      <c r="C24" s="26"/>
      <c r="D24" s="26"/>
      <c r="E24" s="24"/>
      <c r="F24" s="24"/>
      <c r="G24" s="27"/>
      <c r="H24" s="29"/>
      <c r="I24" s="28"/>
      <c r="J24" s="28"/>
      <c r="K24" s="28">
        <f t="shared" si="0"/>
      </c>
      <c r="L24" s="35"/>
    </row>
    <row r="25" spans="1:12" ht="15.75" customHeight="1">
      <c r="A25" s="24"/>
      <c r="B25" s="25"/>
      <c r="C25" s="26"/>
      <c r="D25" s="26"/>
      <c r="E25" s="24"/>
      <c r="F25" s="24"/>
      <c r="G25" s="27"/>
      <c r="H25" s="29"/>
      <c r="I25" s="28"/>
      <c r="J25" s="28"/>
      <c r="K25" s="28">
        <f t="shared" si="0"/>
      </c>
      <c r="L25" s="35"/>
    </row>
    <row r="26" spans="1:12" ht="15.75" customHeight="1">
      <c r="A26" s="24"/>
      <c r="B26" s="25"/>
      <c r="C26" s="26"/>
      <c r="D26" s="26"/>
      <c r="E26" s="24"/>
      <c r="F26" s="24"/>
      <c r="G26" s="27"/>
      <c r="H26" s="29"/>
      <c r="I26" s="28"/>
      <c r="J26" s="28"/>
      <c r="K26" s="28"/>
      <c r="L26" s="35"/>
    </row>
    <row r="27" spans="1:12" ht="15.75" customHeight="1">
      <c r="A27" s="30" t="s">
        <v>296</v>
      </c>
      <c r="B27" s="45"/>
      <c r="C27" s="26"/>
      <c r="D27" s="26"/>
      <c r="E27" s="24"/>
      <c r="F27" s="24"/>
      <c r="G27" s="27">
        <f>SUM(G6:G26)</f>
        <v>0</v>
      </c>
      <c r="H27" s="29">
        <f>SUM(H6:H26)</f>
        <v>0</v>
      </c>
      <c r="I27" s="28">
        <f>SUM(I6:I26)</f>
        <v>0</v>
      </c>
      <c r="J27" s="28">
        <f>SUM(J6:J26)</f>
        <v>0</v>
      </c>
      <c r="K27" s="28">
        <f t="shared" si="0"/>
      </c>
      <c r="L27" s="35"/>
    </row>
    <row r="28" spans="1:9" ht="15.75" customHeight="1">
      <c r="A28" s="32" t="str">
        <f>'填表说明'!B12</f>
        <v>资产占有单位填表人：</v>
      </c>
      <c r="I28" s="79" t="str">
        <f>'填表说明'!B8</f>
        <v>评估人员：</v>
      </c>
    </row>
    <row r="29" ht="15.75" customHeight="1">
      <c r="A29" s="32" t="str">
        <f>'填表说明'!B16</f>
        <v>填表日期：2017年01月10日</v>
      </c>
    </row>
  </sheetData>
  <sheetProtection/>
  <mergeCells count="3">
    <mergeCell ref="A2:L2"/>
    <mergeCell ref="A3:L3"/>
    <mergeCell ref="A27:B27"/>
  </mergeCells>
  <hyperlinks>
    <hyperlink ref="A1" location="索引目录!E48" display="返回索引页"/>
    <hyperlink ref="B1" location="在建工程汇总!B6" display="返回"/>
  </hyperlinks>
  <printOptions horizontalCentered="1"/>
  <pageMargins left="0.35" right="0.35" top="0.79" bottom="0.79" header="1.05" footer="0.51"/>
  <pageSetup fitToHeight="0" fitToWidth="1" horizontalDpi="300" verticalDpi="300" orientation="landscape" paperSize="9" scale="98"/>
  <headerFooter alignWithMargins="0">
    <oddHeader>&amp;R&amp;"宋体,常规"&amp;10表&amp;"Times New Roman,常规"5-4-1
&amp;"宋体,常规"共&amp;"Times New Roman,常规"&amp;N&amp;"宋体,常规"页第&amp;"Times New Roman,常规"&amp;P&amp;"宋体,常规"页</oddHeader>
  </headerFooter>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S29"/>
  <sheetViews>
    <sheetView workbookViewId="0" topLeftCell="A1">
      <selection activeCell="A1" sqref="A1"/>
    </sheetView>
  </sheetViews>
  <sheetFormatPr defaultColWidth="8.75390625" defaultRowHeight="15.75" customHeight="1" outlineLevelCol="1"/>
  <cols>
    <col min="1" max="1" width="4.75390625" style="13" customWidth="1"/>
    <col min="2" max="2" width="11.125" style="13" customWidth="1"/>
    <col min="3" max="3" width="5.125" style="13" customWidth="1"/>
    <col min="4" max="4" width="6.125" style="13" customWidth="1"/>
    <col min="5" max="5" width="9.00390625" style="13" bestFit="1" customWidth="1" outlineLevel="1"/>
    <col min="6" max="6" width="7.875" style="13" customWidth="1" outlineLevel="1"/>
    <col min="7" max="7" width="10.75390625" style="13" customWidth="1" outlineLevel="1"/>
    <col min="8" max="8" width="11.00390625" style="13" customWidth="1" outlineLevel="1"/>
    <col min="9" max="10" width="9.00390625" style="13" bestFit="1" customWidth="1"/>
    <col min="11" max="11" width="11.375" style="13" bestFit="1" customWidth="1"/>
    <col min="12" max="12" width="11.75390625" style="13" customWidth="1"/>
    <col min="13" max="13" width="10.50390625" style="13" customWidth="1"/>
    <col min="14" max="14" width="9.00390625" style="13" bestFit="1" customWidth="1"/>
    <col min="15" max="15" width="8.50390625" style="13" customWidth="1"/>
    <col min="16" max="16" width="10.625" style="13" customWidth="1"/>
    <col min="17" max="17" width="9.00390625" style="13" bestFit="1" customWidth="1"/>
    <col min="18" max="18" width="6.25390625" style="13" customWidth="1"/>
    <col min="19" max="19" width="7.75390625" style="13" customWidth="1"/>
    <col min="20" max="32" width="9.00390625" style="13" bestFit="1" customWidth="1"/>
    <col min="33" max="16384" width="8.75390625" style="13" customWidth="1"/>
  </cols>
  <sheetData>
    <row r="1" spans="1:19" ht="14.25">
      <c r="A1" s="14" t="s">
        <v>98</v>
      </c>
      <c r="B1" s="15" t="s">
        <v>223</v>
      </c>
      <c r="C1" s="16"/>
      <c r="D1" s="16"/>
      <c r="E1" s="16"/>
      <c r="F1" s="16"/>
      <c r="G1" s="16"/>
      <c r="H1" s="16"/>
      <c r="I1" s="16"/>
      <c r="J1" s="16"/>
      <c r="K1" s="16"/>
      <c r="L1" s="16"/>
      <c r="M1" s="16"/>
      <c r="N1" s="16"/>
      <c r="O1" s="16"/>
      <c r="P1" s="16"/>
      <c r="Q1" s="16"/>
      <c r="R1" s="16"/>
      <c r="S1" s="16"/>
    </row>
    <row r="2" spans="1:19" s="11" customFormat="1" ht="30" customHeight="1">
      <c r="A2" s="17" t="s">
        <v>531</v>
      </c>
      <c r="B2" s="18"/>
      <c r="C2" s="18"/>
      <c r="D2" s="18"/>
      <c r="E2" s="18"/>
      <c r="F2" s="18"/>
      <c r="G2" s="18"/>
      <c r="H2" s="18"/>
      <c r="I2" s="18"/>
      <c r="J2" s="18"/>
      <c r="K2" s="18"/>
      <c r="L2" s="18"/>
      <c r="M2" s="18"/>
      <c r="N2" s="18"/>
      <c r="O2" s="18"/>
      <c r="P2" s="18"/>
      <c r="Q2" s="18"/>
      <c r="R2" s="18"/>
      <c r="S2" s="18"/>
    </row>
    <row r="3" spans="1:19" ht="13.5" customHeight="1">
      <c r="A3" s="19" t="str">
        <f>'填表说明'!B9</f>
        <v>评估基准日：2016年12月31日</v>
      </c>
      <c r="B3" s="19"/>
      <c r="C3" s="19"/>
      <c r="D3" s="19"/>
      <c r="E3" s="19"/>
      <c r="F3" s="19"/>
      <c r="G3" s="19"/>
      <c r="H3" s="19"/>
      <c r="I3" s="19"/>
      <c r="J3" s="19"/>
      <c r="K3" s="19"/>
      <c r="L3" s="33"/>
      <c r="M3" s="33"/>
      <c r="N3" s="33"/>
      <c r="O3" s="33"/>
      <c r="P3" s="33"/>
      <c r="Q3" s="33"/>
      <c r="R3" s="33"/>
      <c r="S3" s="33"/>
    </row>
    <row r="4" spans="1:19" ht="15.75" customHeight="1">
      <c r="A4" s="20" t="str">
        <f>'填表说明'!B11</f>
        <v>资产占有单位名称：黑龙江斯达特兽药有限公司</v>
      </c>
      <c r="S4" s="34" t="s">
        <v>100</v>
      </c>
    </row>
    <row r="5" spans="1:19" s="12" customFormat="1" ht="15.75" customHeight="1">
      <c r="A5" s="21" t="s">
        <v>173</v>
      </c>
      <c r="B5" s="21" t="s">
        <v>526</v>
      </c>
      <c r="C5" s="72" t="s">
        <v>532</v>
      </c>
      <c r="D5" s="72" t="s">
        <v>533</v>
      </c>
      <c r="E5" s="21" t="s">
        <v>205</v>
      </c>
      <c r="F5" s="24"/>
      <c r="G5" s="24"/>
      <c r="H5" s="43"/>
      <c r="I5" s="87" t="s">
        <v>206</v>
      </c>
      <c r="J5" s="87"/>
      <c r="K5" s="87"/>
      <c r="L5" s="89"/>
      <c r="M5" s="72" t="s">
        <v>207</v>
      </c>
      <c r="N5" s="21" t="s">
        <v>208</v>
      </c>
      <c r="O5" s="24"/>
      <c r="P5" s="24"/>
      <c r="Q5" s="24"/>
      <c r="R5" s="72" t="s">
        <v>228</v>
      </c>
      <c r="S5" s="72" t="s">
        <v>176</v>
      </c>
    </row>
    <row r="6" spans="1:19" s="12" customFormat="1" ht="15.75" customHeight="1">
      <c r="A6" s="24"/>
      <c r="B6" s="24"/>
      <c r="C6" s="24"/>
      <c r="D6" s="24"/>
      <c r="E6" s="21" t="s">
        <v>534</v>
      </c>
      <c r="F6" s="21" t="s">
        <v>535</v>
      </c>
      <c r="G6" s="21" t="s">
        <v>536</v>
      </c>
      <c r="H6" s="22" t="s">
        <v>146</v>
      </c>
      <c r="I6" s="45" t="s">
        <v>534</v>
      </c>
      <c r="J6" s="21" t="s">
        <v>535</v>
      </c>
      <c r="K6" s="21" t="s">
        <v>536</v>
      </c>
      <c r="L6" s="21" t="s">
        <v>146</v>
      </c>
      <c r="M6" s="24"/>
      <c r="N6" s="21" t="s">
        <v>534</v>
      </c>
      <c r="O6" s="21" t="s">
        <v>535</v>
      </c>
      <c r="P6" s="21" t="s">
        <v>536</v>
      </c>
      <c r="Q6" s="21" t="s">
        <v>146</v>
      </c>
      <c r="R6" s="24"/>
      <c r="S6" s="24"/>
    </row>
    <row r="7" spans="1:19" ht="15.75" customHeight="1">
      <c r="A7" s="24"/>
      <c r="B7" s="25"/>
      <c r="C7" s="26"/>
      <c r="D7" s="26"/>
      <c r="E7" s="28"/>
      <c r="F7" s="28"/>
      <c r="G7" s="28"/>
      <c r="H7" s="27"/>
      <c r="I7" s="29"/>
      <c r="J7" s="28"/>
      <c r="K7" s="28"/>
      <c r="L7" s="28"/>
      <c r="M7" s="28"/>
      <c r="N7" s="28"/>
      <c r="O7" s="28"/>
      <c r="P7" s="28"/>
      <c r="Q7" s="28"/>
      <c r="R7" s="28">
        <f>IF(M7=0,"",(Q7-M7)/M7*100)</f>
      </c>
      <c r="S7" s="35"/>
    </row>
    <row r="8" spans="1:19" ht="15.75" customHeight="1">
      <c r="A8" s="24"/>
      <c r="B8" s="25"/>
      <c r="C8" s="26"/>
      <c r="D8" s="26"/>
      <c r="E8" s="28"/>
      <c r="F8" s="28"/>
      <c r="G8" s="28"/>
      <c r="H8" s="27"/>
      <c r="I8" s="29"/>
      <c r="J8" s="28"/>
      <c r="K8" s="28"/>
      <c r="L8" s="28"/>
      <c r="M8" s="28"/>
      <c r="N8" s="28"/>
      <c r="O8" s="28"/>
      <c r="P8" s="28"/>
      <c r="Q8" s="28"/>
      <c r="R8" s="28">
        <f aca="true" t="shared" si="0" ref="R8:R27">IF(M8=0,"",(Q8-M8)/M8*100)</f>
      </c>
      <c r="S8" s="35"/>
    </row>
    <row r="9" spans="1:19" ht="15.75" customHeight="1">
      <c r="A9" s="24"/>
      <c r="B9" s="25"/>
      <c r="C9" s="26"/>
      <c r="D9" s="26"/>
      <c r="E9" s="28"/>
      <c r="F9" s="28"/>
      <c r="G9" s="28"/>
      <c r="H9" s="27"/>
      <c r="I9" s="29"/>
      <c r="J9" s="28"/>
      <c r="K9" s="28"/>
      <c r="L9" s="28"/>
      <c r="M9" s="28"/>
      <c r="N9" s="28"/>
      <c r="O9" s="28"/>
      <c r="P9" s="28"/>
      <c r="Q9" s="28"/>
      <c r="R9" s="28">
        <f t="shared" si="0"/>
      </c>
      <c r="S9" s="35"/>
    </row>
    <row r="10" spans="1:19" ht="15.75" customHeight="1">
      <c r="A10" s="24"/>
      <c r="B10" s="25"/>
      <c r="C10" s="26"/>
      <c r="D10" s="26"/>
      <c r="E10" s="28"/>
      <c r="F10" s="28"/>
      <c r="G10" s="28"/>
      <c r="H10" s="27"/>
      <c r="I10" s="29"/>
      <c r="J10" s="28"/>
      <c r="K10" s="28"/>
      <c r="L10" s="28"/>
      <c r="M10" s="28"/>
      <c r="N10" s="28"/>
      <c r="O10" s="28"/>
      <c r="P10" s="28"/>
      <c r="Q10" s="28"/>
      <c r="R10" s="28">
        <f t="shared" si="0"/>
      </c>
      <c r="S10" s="35"/>
    </row>
    <row r="11" spans="1:19" ht="15.75" customHeight="1">
      <c r="A11" s="24"/>
      <c r="B11" s="25"/>
      <c r="C11" s="26"/>
      <c r="D11" s="26"/>
      <c r="E11" s="28"/>
      <c r="F11" s="28"/>
      <c r="G11" s="28"/>
      <c r="H11" s="27"/>
      <c r="I11" s="29"/>
      <c r="J11" s="28"/>
      <c r="K11" s="28"/>
      <c r="L11" s="28"/>
      <c r="M11" s="28"/>
      <c r="N11" s="28"/>
      <c r="O11" s="28"/>
      <c r="P11" s="28"/>
      <c r="Q11" s="28"/>
      <c r="R11" s="28">
        <f t="shared" si="0"/>
      </c>
      <c r="S11" s="35"/>
    </row>
    <row r="12" spans="1:19" ht="15.75" customHeight="1">
      <c r="A12" s="24"/>
      <c r="B12" s="25"/>
      <c r="C12" s="26"/>
      <c r="D12" s="26"/>
      <c r="E12" s="28"/>
      <c r="F12" s="28"/>
      <c r="G12" s="28"/>
      <c r="H12" s="27"/>
      <c r="I12" s="29"/>
      <c r="J12" s="28"/>
      <c r="K12" s="28"/>
      <c r="L12" s="28"/>
      <c r="M12" s="28"/>
      <c r="N12" s="28"/>
      <c r="O12" s="28"/>
      <c r="P12" s="28"/>
      <c r="Q12" s="28"/>
      <c r="R12" s="28">
        <f t="shared" si="0"/>
      </c>
      <c r="S12" s="35"/>
    </row>
    <row r="13" spans="1:19" ht="15.75" customHeight="1">
      <c r="A13" s="24"/>
      <c r="B13" s="25"/>
      <c r="C13" s="26"/>
      <c r="D13" s="26"/>
      <c r="E13" s="28"/>
      <c r="F13" s="28"/>
      <c r="G13" s="28"/>
      <c r="H13" s="27"/>
      <c r="I13" s="29"/>
      <c r="J13" s="28"/>
      <c r="K13" s="28"/>
      <c r="L13" s="28"/>
      <c r="M13" s="28"/>
      <c r="N13" s="28"/>
      <c r="O13" s="28"/>
      <c r="P13" s="28"/>
      <c r="Q13" s="28"/>
      <c r="R13" s="28">
        <f t="shared" si="0"/>
      </c>
      <c r="S13" s="35"/>
    </row>
    <row r="14" spans="1:19" ht="15.75" customHeight="1">
      <c r="A14" s="24"/>
      <c r="B14" s="25"/>
      <c r="C14" s="26"/>
      <c r="D14" s="26"/>
      <c r="E14" s="28"/>
      <c r="F14" s="28"/>
      <c r="G14" s="28"/>
      <c r="H14" s="27"/>
      <c r="I14" s="29"/>
      <c r="J14" s="28"/>
      <c r="K14" s="28"/>
      <c r="L14" s="28"/>
      <c r="M14" s="28"/>
      <c r="N14" s="28"/>
      <c r="O14" s="28"/>
      <c r="P14" s="28"/>
      <c r="Q14" s="28"/>
      <c r="R14" s="28">
        <f t="shared" si="0"/>
      </c>
      <c r="S14" s="35"/>
    </row>
    <row r="15" spans="1:19" ht="15.75" customHeight="1">
      <c r="A15" s="24"/>
      <c r="B15" s="25"/>
      <c r="C15" s="26"/>
      <c r="D15" s="26"/>
      <c r="E15" s="28"/>
      <c r="F15" s="28"/>
      <c r="G15" s="28"/>
      <c r="H15" s="27"/>
      <c r="I15" s="29"/>
      <c r="J15" s="28"/>
      <c r="K15" s="28"/>
      <c r="L15" s="28"/>
      <c r="M15" s="28"/>
      <c r="N15" s="28"/>
      <c r="O15" s="28"/>
      <c r="P15" s="28"/>
      <c r="Q15" s="28"/>
      <c r="R15" s="28">
        <f t="shared" si="0"/>
      </c>
      <c r="S15" s="35"/>
    </row>
    <row r="16" spans="1:19" ht="15.75" customHeight="1">
      <c r="A16" s="24"/>
      <c r="B16" s="25"/>
      <c r="C16" s="26"/>
      <c r="D16" s="26"/>
      <c r="E16" s="28"/>
      <c r="F16" s="28"/>
      <c r="G16" s="28"/>
      <c r="H16" s="27"/>
      <c r="I16" s="29"/>
      <c r="J16" s="28"/>
      <c r="K16" s="28"/>
      <c r="L16" s="28"/>
      <c r="M16" s="28"/>
      <c r="N16" s="28"/>
      <c r="O16" s="28"/>
      <c r="P16" s="28"/>
      <c r="Q16" s="28"/>
      <c r="R16" s="28">
        <f t="shared" si="0"/>
      </c>
      <c r="S16" s="35"/>
    </row>
    <row r="17" spans="1:19" ht="15.75" customHeight="1">
      <c r="A17" s="24"/>
      <c r="B17" s="25"/>
      <c r="C17" s="26"/>
      <c r="D17" s="26"/>
      <c r="E17" s="28"/>
      <c r="F17" s="28"/>
      <c r="G17" s="28"/>
      <c r="H17" s="27"/>
      <c r="I17" s="29"/>
      <c r="J17" s="28"/>
      <c r="K17" s="28"/>
      <c r="L17" s="28"/>
      <c r="M17" s="28"/>
      <c r="N17" s="28"/>
      <c r="O17" s="28"/>
      <c r="P17" s="28"/>
      <c r="Q17" s="28"/>
      <c r="R17" s="28">
        <f t="shared" si="0"/>
      </c>
      <c r="S17" s="35"/>
    </row>
    <row r="18" spans="1:19" ht="15.75" customHeight="1">
      <c r="A18" s="24"/>
      <c r="B18" s="25"/>
      <c r="C18" s="26"/>
      <c r="D18" s="26"/>
      <c r="E18" s="28"/>
      <c r="F18" s="28"/>
      <c r="G18" s="28"/>
      <c r="H18" s="27"/>
      <c r="I18" s="29"/>
      <c r="J18" s="28"/>
      <c r="K18" s="28"/>
      <c r="L18" s="28"/>
      <c r="M18" s="28"/>
      <c r="N18" s="28"/>
      <c r="O18" s="28"/>
      <c r="P18" s="28"/>
      <c r="Q18" s="28"/>
      <c r="R18" s="28">
        <f t="shared" si="0"/>
      </c>
      <c r="S18" s="35"/>
    </row>
    <row r="19" spans="1:19" ht="15.75" customHeight="1">
      <c r="A19" s="24"/>
      <c r="B19" s="25"/>
      <c r="C19" s="26"/>
      <c r="D19" s="26"/>
      <c r="E19" s="28"/>
      <c r="F19" s="28"/>
      <c r="G19" s="28"/>
      <c r="H19" s="27"/>
      <c r="I19" s="29"/>
      <c r="J19" s="28"/>
      <c r="K19" s="28"/>
      <c r="L19" s="28"/>
      <c r="M19" s="28"/>
      <c r="N19" s="28"/>
      <c r="O19" s="28"/>
      <c r="P19" s="28"/>
      <c r="Q19" s="28"/>
      <c r="R19" s="28">
        <f t="shared" si="0"/>
      </c>
      <c r="S19" s="35"/>
    </row>
    <row r="20" spans="1:19" ht="15.75" customHeight="1">
      <c r="A20" s="24"/>
      <c r="B20" s="25"/>
      <c r="C20" s="26"/>
      <c r="D20" s="26"/>
      <c r="E20" s="28"/>
      <c r="F20" s="28"/>
      <c r="G20" s="28"/>
      <c r="H20" s="27"/>
      <c r="I20" s="29"/>
      <c r="J20" s="28"/>
      <c r="K20" s="28"/>
      <c r="L20" s="28"/>
      <c r="M20" s="28"/>
      <c r="N20" s="28"/>
      <c r="O20" s="28"/>
      <c r="P20" s="28"/>
      <c r="Q20" s="28"/>
      <c r="R20" s="28">
        <f t="shared" si="0"/>
      </c>
      <c r="S20" s="35"/>
    </row>
    <row r="21" spans="1:19" ht="15.75" customHeight="1">
      <c r="A21" s="24"/>
      <c r="B21" s="25"/>
      <c r="C21" s="26"/>
      <c r="D21" s="26"/>
      <c r="E21" s="28"/>
      <c r="F21" s="28"/>
      <c r="G21" s="28"/>
      <c r="H21" s="27"/>
      <c r="I21" s="29"/>
      <c r="J21" s="28"/>
      <c r="K21" s="28"/>
      <c r="L21" s="28"/>
      <c r="M21" s="28"/>
      <c r="N21" s="28"/>
      <c r="O21" s="28"/>
      <c r="P21" s="28"/>
      <c r="Q21" s="28"/>
      <c r="R21" s="28">
        <f t="shared" si="0"/>
      </c>
      <c r="S21" s="35"/>
    </row>
    <row r="22" spans="1:19" ht="15.75" customHeight="1">
      <c r="A22" s="24"/>
      <c r="B22" s="25"/>
      <c r="C22" s="26"/>
      <c r="D22" s="26"/>
      <c r="E22" s="28"/>
      <c r="F22" s="28"/>
      <c r="G22" s="28"/>
      <c r="H22" s="27"/>
      <c r="I22" s="29"/>
      <c r="J22" s="28"/>
      <c r="K22" s="28"/>
      <c r="L22" s="28"/>
      <c r="M22" s="28"/>
      <c r="N22" s="28"/>
      <c r="O22" s="28"/>
      <c r="P22" s="28"/>
      <c r="Q22" s="28"/>
      <c r="R22" s="28">
        <f t="shared" si="0"/>
      </c>
      <c r="S22" s="35"/>
    </row>
    <row r="23" spans="1:19" ht="15.75" customHeight="1">
      <c r="A23" s="24"/>
      <c r="B23" s="25"/>
      <c r="C23" s="26"/>
      <c r="D23" s="26"/>
      <c r="E23" s="28"/>
      <c r="F23" s="28"/>
      <c r="G23" s="28"/>
      <c r="H23" s="27"/>
      <c r="I23" s="29"/>
      <c r="J23" s="28"/>
      <c r="K23" s="28"/>
      <c r="L23" s="28"/>
      <c r="M23" s="28"/>
      <c r="N23" s="28"/>
      <c r="O23" s="28"/>
      <c r="P23" s="28"/>
      <c r="Q23" s="28"/>
      <c r="R23" s="28">
        <f t="shared" si="0"/>
      </c>
      <c r="S23" s="35"/>
    </row>
    <row r="24" spans="1:19" ht="15.75" customHeight="1">
      <c r="A24" s="24"/>
      <c r="B24" s="25"/>
      <c r="C24" s="26"/>
      <c r="D24" s="26"/>
      <c r="E24" s="28"/>
      <c r="F24" s="28"/>
      <c r="G24" s="28"/>
      <c r="H24" s="27"/>
      <c r="I24" s="29"/>
      <c r="J24" s="28"/>
      <c r="K24" s="28"/>
      <c r="L24" s="28"/>
      <c r="M24" s="28"/>
      <c r="N24" s="28"/>
      <c r="O24" s="28"/>
      <c r="P24" s="28"/>
      <c r="Q24" s="28"/>
      <c r="R24" s="28">
        <f t="shared" si="0"/>
      </c>
      <c r="S24" s="35"/>
    </row>
    <row r="25" spans="1:19" ht="15.75" customHeight="1">
      <c r="A25" s="24"/>
      <c r="B25" s="25"/>
      <c r="C25" s="26"/>
      <c r="D25" s="26"/>
      <c r="E25" s="28"/>
      <c r="F25" s="28"/>
      <c r="G25" s="28"/>
      <c r="H25" s="27"/>
      <c r="I25" s="29"/>
      <c r="J25" s="28"/>
      <c r="K25" s="28"/>
      <c r="L25" s="28"/>
      <c r="M25" s="28"/>
      <c r="N25" s="28"/>
      <c r="O25" s="28"/>
      <c r="P25" s="28"/>
      <c r="Q25" s="28"/>
      <c r="R25" s="28">
        <f t="shared" si="0"/>
      </c>
      <c r="S25" s="35"/>
    </row>
    <row r="26" spans="1:19" ht="15.75" customHeight="1">
      <c r="A26" s="24"/>
      <c r="B26" s="25"/>
      <c r="C26" s="26"/>
      <c r="D26" s="26"/>
      <c r="E26" s="28"/>
      <c r="F26" s="28"/>
      <c r="G26" s="28"/>
      <c r="H26" s="27"/>
      <c r="I26" s="29"/>
      <c r="J26" s="28"/>
      <c r="K26" s="28"/>
      <c r="L26" s="28"/>
      <c r="M26" s="28"/>
      <c r="N26" s="28"/>
      <c r="O26" s="28"/>
      <c r="P26" s="28"/>
      <c r="Q26" s="28"/>
      <c r="R26" s="28"/>
      <c r="S26" s="35"/>
    </row>
    <row r="27" spans="1:19" ht="15.75" customHeight="1">
      <c r="A27" s="30" t="s">
        <v>296</v>
      </c>
      <c r="B27" s="45"/>
      <c r="C27" s="26"/>
      <c r="D27" s="26"/>
      <c r="E27" s="28"/>
      <c r="F27" s="28"/>
      <c r="G27" s="28"/>
      <c r="H27" s="27">
        <f aca="true" t="shared" si="1" ref="H27:M27">SUM(H7:H26)</f>
        <v>0</v>
      </c>
      <c r="I27" s="29"/>
      <c r="J27" s="28"/>
      <c r="K27" s="28"/>
      <c r="L27" s="28">
        <f t="shared" si="1"/>
        <v>0</v>
      </c>
      <c r="M27" s="28">
        <f t="shared" si="1"/>
        <v>0</v>
      </c>
      <c r="N27" s="28"/>
      <c r="O27" s="28"/>
      <c r="P27" s="28"/>
      <c r="Q27" s="28">
        <f>SUM(Q7:Q26)</f>
        <v>0</v>
      </c>
      <c r="R27" s="28">
        <f t="shared" si="0"/>
      </c>
      <c r="S27" s="35"/>
    </row>
    <row r="28" spans="1:13" ht="15.75" customHeight="1">
      <c r="A28" s="32" t="str">
        <f>'填表说明'!B12</f>
        <v>资产占有单位填表人：</v>
      </c>
      <c r="M28" s="32" t="e">
        <f>"评估人员："&amp;B8G26</f>
        <v>#NAME?</v>
      </c>
    </row>
    <row r="29" ht="15.75" customHeight="1">
      <c r="A29" s="32" t="str">
        <f>'填表说明'!B16</f>
        <v>填表日期：2017年01月10日</v>
      </c>
    </row>
  </sheetData>
  <sheetProtection/>
  <mergeCells count="13">
    <mergeCell ref="A2:S2"/>
    <mergeCell ref="A3:S3"/>
    <mergeCell ref="E5:H5"/>
    <mergeCell ref="I5:L5"/>
    <mergeCell ref="N5:Q5"/>
    <mergeCell ref="A27:B27"/>
    <mergeCell ref="A5:A6"/>
    <mergeCell ref="B5:B6"/>
    <mergeCell ref="C5:C6"/>
    <mergeCell ref="D5:D6"/>
    <mergeCell ref="M5:M6"/>
    <mergeCell ref="R5:R6"/>
    <mergeCell ref="S5:S6"/>
  </mergeCells>
  <hyperlinks>
    <hyperlink ref="A1" location="索引目录!E49" display="返回索引页"/>
    <hyperlink ref="B1" location="在建工程汇总!B7" display="返回"/>
  </hyperlinks>
  <printOptions horizontalCentered="1"/>
  <pageMargins left="0.35" right="0.35" top="0.79" bottom="0.79" header="1.03" footer="0.51"/>
  <pageSetup fitToHeight="0" fitToWidth="1" horizontalDpi="300" verticalDpi="300" orientation="landscape" paperSize="9" scale="78"/>
  <headerFooter alignWithMargins="0">
    <oddHeader>&amp;R&amp;"宋体,常规"&amp;10表&amp;"Times New Roman,常规"5-4-2
&amp;"宋体,常规"共&amp;"Times New Roman,常规"&amp;N&amp;"宋体,常规"页第&amp;"Times New Roman,常规"&amp;P&amp;"宋体,常规"页</oddHeader>
  </headerFooter>
  <legacyDrawing r:id="rId2"/>
</worksheet>
</file>

<file path=xl/worksheets/sheet53.xml><?xml version="1.0" encoding="utf-8"?>
<worksheet xmlns="http://schemas.openxmlformats.org/spreadsheetml/2006/main" xmlns:r="http://schemas.openxmlformats.org/officeDocument/2006/relationships">
  <sheetPr>
    <pageSetUpPr fitToPage="1"/>
  </sheetPr>
  <dimension ref="A1:P29"/>
  <sheetViews>
    <sheetView workbookViewId="0" topLeftCell="A1">
      <selection activeCell="A5" sqref="A5:A6"/>
    </sheetView>
  </sheetViews>
  <sheetFormatPr defaultColWidth="8.75390625" defaultRowHeight="15.75" customHeight="1" outlineLevelCol="1"/>
  <cols>
    <col min="1" max="1" width="4.00390625" style="13" customWidth="1"/>
    <col min="2" max="2" width="14.625" style="13" customWidth="1"/>
    <col min="3" max="3" width="9.00390625" style="13" bestFit="1" customWidth="1"/>
    <col min="4" max="4" width="4.50390625" style="13" customWidth="1"/>
    <col min="5" max="5" width="9.00390625" style="13" bestFit="1" customWidth="1" outlineLevel="1"/>
    <col min="6" max="6" width="8.125" style="13" customWidth="1" outlineLevel="1"/>
    <col min="7" max="7" width="12.625" style="13" customWidth="1" outlineLevel="1"/>
    <col min="8" max="8" width="10.50390625" style="13" customWidth="1"/>
    <col min="9" max="9" width="8.25390625" style="13" customWidth="1"/>
    <col min="10" max="10" width="13.125" style="13" bestFit="1" customWidth="1"/>
    <col min="11" max="11" width="12.25390625" style="13" customWidth="1"/>
    <col min="12" max="13" width="9.00390625" style="13" bestFit="1" customWidth="1"/>
    <col min="14" max="14" width="12.75390625" style="13" customWidth="1"/>
    <col min="15" max="15" width="6.50390625" style="13" customWidth="1"/>
    <col min="16" max="32" width="9.00390625" style="13" bestFit="1" customWidth="1"/>
    <col min="33" max="16384" width="8.75390625" style="13" customWidth="1"/>
  </cols>
  <sheetData>
    <row r="1" spans="1:16" ht="15">
      <c r="A1" s="14" t="s">
        <v>98</v>
      </c>
      <c r="B1" s="15" t="s">
        <v>223</v>
      </c>
      <c r="C1" s="16"/>
      <c r="D1" s="16"/>
      <c r="E1" s="16"/>
      <c r="F1" s="16"/>
      <c r="G1" s="16"/>
      <c r="H1" s="16"/>
      <c r="I1" s="16"/>
      <c r="J1" s="16"/>
      <c r="K1" s="16"/>
      <c r="L1" s="16"/>
      <c r="M1" s="16"/>
      <c r="N1" s="16"/>
      <c r="O1" s="16"/>
      <c r="P1" s="16"/>
    </row>
    <row r="2" spans="1:16" s="11" customFormat="1" ht="30" customHeight="1">
      <c r="A2" s="17" t="s">
        <v>537</v>
      </c>
      <c r="B2" s="18"/>
      <c r="C2" s="18"/>
      <c r="D2" s="18"/>
      <c r="E2" s="18"/>
      <c r="F2" s="18"/>
      <c r="G2" s="18"/>
      <c r="H2" s="18"/>
      <c r="I2" s="18"/>
      <c r="J2" s="18"/>
      <c r="K2" s="18"/>
      <c r="L2" s="18"/>
      <c r="M2" s="18"/>
      <c r="N2" s="18"/>
      <c r="O2" s="18"/>
      <c r="P2" s="18"/>
    </row>
    <row r="3" spans="1:16" ht="13.5" customHeight="1">
      <c r="A3" s="19" t="str">
        <f>'填表说明'!B9</f>
        <v>评估基准日：2016年12月31日</v>
      </c>
      <c r="B3" s="19"/>
      <c r="C3" s="19"/>
      <c r="D3" s="19"/>
      <c r="E3" s="19"/>
      <c r="F3" s="19"/>
      <c r="G3" s="19"/>
      <c r="H3" s="19"/>
      <c r="I3" s="19"/>
      <c r="J3" s="19"/>
      <c r="K3" s="33"/>
      <c r="L3" s="33"/>
      <c r="M3" s="33"/>
      <c r="N3" s="33"/>
      <c r="O3" s="33"/>
      <c r="P3" s="33"/>
    </row>
    <row r="4" spans="1:16" ht="15.75" customHeight="1">
      <c r="A4" s="20" t="str">
        <f>'填表说明'!B11</f>
        <v>资产占有单位名称：黑龙江斯达特兽药有限公司</v>
      </c>
      <c r="P4" s="34" t="s">
        <v>100</v>
      </c>
    </row>
    <row r="5" spans="1:16" s="12" customFormat="1" ht="15.75" customHeight="1">
      <c r="A5" s="21" t="s">
        <v>173</v>
      </c>
      <c r="B5" s="21" t="s">
        <v>538</v>
      </c>
      <c r="C5" s="21" t="s">
        <v>539</v>
      </c>
      <c r="D5" s="72" t="s">
        <v>540</v>
      </c>
      <c r="E5" s="21" t="s">
        <v>205</v>
      </c>
      <c r="F5" s="24"/>
      <c r="G5" s="43"/>
      <c r="H5" s="87" t="s">
        <v>206</v>
      </c>
      <c r="I5" s="87"/>
      <c r="J5" s="89"/>
      <c r="K5" s="90" t="s">
        <v>207</v>
      </c>
      <c r="L5" s="72" t="s">
        <v>375</v>
      </c>
      <c r="M5" s="21" t="s">
        <v>208</v>
      </c>
      <c r="N5" s="24"/>
      <c r="O5" s="72" t="s">
        <v>541</v>
      </c>
      <c r="P5" s="72" t="s">
        <v>176</v>
      </c>
    </row>
    <row r="6" spans="1:16" s="12" customFormat="1" ht="15.75" customHeight="1">
      <c r="A6" s="24"/>
      <c r="B6" s="24"/>
      <c r="C6" s="24"/>
      <c r="D6" s="24"/>
      <c r="E6" s="21" t="s">
        <v>376</v>
      </c>
      <c r="F6" s="21" t="s">
        <v>377</v>
      </c>
      <c r="G6" s="22" t="s">
        <v>144</v>
      </c>
      <c r="H6" s="45" t="s">
        <v>376</v>
      </c>
      <c r="I6" s="21" t="s">
        <v>377</v>
      </c>
      <c r="J6" s="21" t="s">
        <v>144</v>
      </c>
      <c r="K6" s="91"/>
      <c r="L6" s="24"/>
      <c r="M6" s="21" t="s">
        <v>377</v>
      </c>
      <c r="N6" s="21" t="s">
        <v>144</v>
      </c>
      <c r="O6" s="24"/>
      <c r="P6" s="24"/>
    </row>
    <row r="7" spans="1:16" ht="15.75" customHeight="1">
      <c r="A7" s="24"/>
      <c r="B7" s="25"/>
      <c r="C7" s="25"/>
      <c r="D7" s="24"/>
      <c r="E7" s="53"/>
      <c r="F7" s="28"/>
      <c r="G7" s="27"/>
      <c r="H7" s="88"/>
      <c r="I7" s="28"/>
      <c r="J7" s="28"/>
      <c r="K7" s="28"/>
      <c r="L7" s="53"/>
      <c r="M7" s="28"/>
      <c r="N7" s="28"/>
      <c r="O7" s="28">
        <f>IF(K7=0,"",(N7-K7)/K7*100)</f>
      </c>
      <c r="P7" s="35"/>
    </row>
    <row r="8" spans="1:16" ht="15.75" customHeight="1">
      <c r="A8" s="24"/>
      <c r="B8" s="25"/>
      <c r="C8" s="25"/>
      <c r="D8" s="24"/>
      <c r="E8" s="53"/>
      <c r="F8" s="28"/>
      <c r="G8" s="27"/>
      <c r="H8" s="88"/>
      <c r="I8" s="28"/>
      <c r="J8" s="28"/>
      <c r="K8" s="28"/>
      <c r="L8" s="53"/>
      <c r="M8" s="28"/>
      <c r="N8" s="28"/>
      <c r="O8" s="28">
        <f aca="true" t="shared" si="0" ref="O8:O27">IF(K8=0,"",(N8-K8)/K8*100)</f>
      </c>
      <c r="P8" s="35"/>
    </row>
    <row r="9" spans="1:16" ht="15.75" customHeight="1">
      <c r="A9" s="24"/>
      <c r="B9" s="25"/>
      <c r="C9" s="25"/>
      <c r="D9" s="24"/>
      <c r="E9" s="53"/>
      <c r="F9" s="28"/>
      <c r="G9" s="27"/>
      <c r="H9" s="88"/>
      <c r="I9" s="28"/>
      <c r="J9" s="28"/>
      <c r="K9" s="28"/>
      <c r="L9" s="53"/>
      <c r="M9" s="28"/>
      <c r="N9" s="28"/>
      <c r="O9" s="28">
        <f t="shared" si="0"/>
      </c>
      <c r="P9" s="35"/>
    </row>
    <row r="10" spans="1:16" ht="15.75" customHeight="1">
      <c r="A10" s="24"/>
      <c r="B10" s="25"/>
      <c r="C10" s="25"/>
      <c r="D10" s="24"/>
      <c r="E10" s="53"/>
      <c r="F10" s="28"/>
      <c r="G10" s="27"/>
      <c r="H10" s="88"/>
      <c r="I10" s="28"/>
      <c r="J10" s="28"/>
      <c r="K10" s="28"/>
      <c r="L10" s="53"/>
      <c r="M10" s="28"/>
      <c r="N10" s="28"/>
      <c r="O10" s="28">
        <f t="shared" si="0"/>
      </c>
      <c r="P10" s="35"/>
    </row>
    <row r="11" spans="1:16" ht="15.75" customHeight="1">
      <c r="A11" s="24"/>
      <c r="B11" s="25"/>
      <c r="C11" s="25"/>
      <c r="D11" s="24"/>
      <c r="E11" s="53"/>
      <c r="F11" s="28"/>
      <c r="G11" s="27"/>
      <c r="H11" s="88"/>
      <c r="I11" s="28"/>
      <c r="J11" s="28"/>
      <c r="K11" s="28"/>
      <c r="L11" s="53"/>
      <c r="M11" s="28"/>
      <c r="N11" s="28"/>
      <c r="O11" s="28">
        <f t="shared" si="0"/>
      </c>
      <c r="P11" s="35"/>
    </row>
    <row r="12" spans="1:16" ht="15.75" customHeight="1">
      <c r="A12" s="24"/>
      <c r="B12" s="25"/>
      <c r="C12" s="25"/>
      <c r="D12" s="24"/>
      <c r="E12" s="53"/>
      <c r="F12" s="28"/>
      <c r="G12" s="27"/>
      <c r="H12" s="88"/>
      <c r="I12" s="28"/>
      <c r="J12" s="28"/>
      <c r="K12" s="28"/>
      <c r="L12" s="53"/>
      <c r="M12" s="28"/>
      <c r="N12" s="28"/>
      <c r="O12" s="28">
        <f t="shared" si="0"/>
      </c>
      <c r="P12" s="35"/>
    </row>
    <row r="13" spans="1:16" ht="15.75" customHeight="1">
      <c r="A13" s="24"/>
      <c r="B13" s="25"/>
      <c r="C13" s="25"/>
      <c r="D13" s="24"/>
      <c r="E13" s="53"/>
      <c r="F13" s="28"/>
      <c r="G13" s="27"/>
      <c r="H13" s="88"/>
      <c r="I13" s="28"/>
      <c r="J13" s="28"/>
      <c r="K13" s="28"/>
      <c r="L13" s="53"/>
      <c r="M13" s="28"/>
      <c r="N13" s="28"/>
      <c r="O13" s="28">
        <f t="shared" si="0"/>
      </c>
      <c r="P13" s="35"/>
    </row>
    <row r="14" spans="1:16" ht="15.75" customHeight="1">
      <c r="A14" s="24"/>
      <c r="B14" s="25"/>
      <c r="C14" s="25"/>
      <c r="D14" s="24"/>
      <c r="E14" s="53"/>
      <c r="F14" s="28"/>
      <c r="G14" s="27"/>
      <c r="H14" s="88"/>
      <c r="I14" s="28"/>
      <c r="J14" s="28"/>
      <c r="K14" s="28"/>
      <c r="L14" s="53"/>
      <c r="M14" s="28"/>
      <c r="N14" s="28"/>
      <c r="O14" s="28">
        <f t="shared" si="0"/>
      </c>
      <c r="P14" s="35"/>
    </row>
    <row r="15" spans="1:16" ht="15.75" customHeight="1">
      <c r="A15" s="24"/>
      <c r="B15" s="25"/>
      <c r="C15" s="25"/>
      <c r="D15" s="24"/>
      <c r="E15" s="53"/>
      <c r="F15" s="28"/>
      <c r="G15" s="27"/>
      <c r="H15" s="88"/>
      <c r="I15" s="28"/>
      <c r="J15" s="28"/>
      <c r="K15" s="28"/>
      <c r="L15" s="53"/>
      <c r="M15" s="28"/>
      <c r="N15" s="28"/>
      <c r="O15" s="28">
        <f t="shared" si="0"/>
      </c>
      <c r="P15" s="35"/>
    </row>
    <row r="16" spans="1:16" ht="15.75" customHeight="1">
      <c r="A16" s="24"/>
      <c r="B16" s="25"/>
      <c r="C16" s="25"/>
      <c r="D16" s="24"/>
      <c r="E16" s="53"/>
      <c r="F16" s="28"/>
      <c r="G16" s="27"/>
      <c r="H16" s="88"/>
      <c r="I16" s="28"/>
      <c r="J16" s="28"/>
      <c r="K16" s="28"/>
      <c r="L16" s="53"/>
      <c r="M16" s="28"/>
      <c r="N16" s="28"/>
      <c r="O16" s="28">
        <f t="shared" si="0"/>
      </c>
      <c r="P16" s="35"/>
    </row>
    <row r="17" spans="1:16" ht="15.75" customHeight="1">
      <c r="A17" s="24"/>
      <c r="B17" s="25"/>
      <c r="C17" s="25"/>
      <c r="D17" s="24"/>
      <c r="E17" s="53"/>
      <c r="F17" s="28"/>
      <c r="G17" s="27"/>
      <c r="H17" s="88"/>
      <c r="I17" s="28"/>
      <c r="J17" s="28"/>
      <c r="K17" s="28"/>
      <c r="L17" s="53"/>
      <c r="M17" s="28"/>
      <c r="N17" s="28"/>
      <c r="O17" s="28">
        <f t="shared" si="0"/>
      </c>
      <c r="P17" s="35"/>
    </row>
    <row r="18" spans="1:16" ht="15.75" customHeight="1">
      <c r="A18" s="24"/>
      <c r="B18" s="25"/>
      <c r="C18" s="25"/>
      <c r="D18" s="24"/>
      <c r="E18" s="53"/>
      <c r="F18" s="28"/>
      <c r="G18" s="27"/>
      <c r="H18" s="88"/>
      <c r="I18" s="28"/>
      <c r="J18" s="28"/>
      <c r="K18" s="28"/>
      <c r="L18" s="53"/>
      <c r="M18" s="28"/>
      <c r="N18" s="28"/>
      <c r="O18" s="28">
        <f t="shared" si="0"/>
      </c>
      <c r="P18" s="35"/>
    </row>
    <row r="19" spans="1:16" ht="15.75" customHeight="1">
      <c r="A19" s="24"/>
      <c r="B19" s="25"/>
      <c r="C19" s="25"/>
      <c r="D19" s="24"/>
      <c r="E19" s="53"/>
      <c r="F19" s="28"/>
      <c r="G19" s="27"/>
      <c r="H19" s="88"/>
      <c r="I19" s="28"/>
      <c r="J19" s="28"/>
      <c r="K19" s="28"/>
      <c r="L19" s="53"/>
      <c r="M19" s="28"/>
      <c r="N19" s="28"/>
      <c r="O19" s="28">
        <f t="shared" si="0"/>
      </c>
      <c r="P19" s="35"/>
    </row>
    <row r="20" spans="1:16" ht="15.75" customHeight="1">
      <c r="A20" s="24"/>
      <c r="B20" s="25"/>
      <c r="C20" s="25"/>
      <c r="D20" s="24"/>
      <c r="E20" s="53"/>
      <c r="F20" s="28"/>
      <c r="G20" s="27"/>
      <c r="H20" s="88"/>
      <c r="I20" s="28"/>
      <c r="J20" s="28"/>
      <c r="K20" s="28"/>
      <c r="L20" s="53"/>
      <c r="M20" s="28"/>
      <c r="N20" s="28"/>
      <c r="O20" s="28">
        <f t="shared" si="0"/>
      </c>
      <c r="P20" s="35"/>
    </row>
    <row r="21" spans="1:16" ht="15.75" customHeight="1">
      <c r="A21" s="24"/>
      <c r="B21" s="25"/>
      <c r="C21" s="25"/>
      <c r="D21" s="24"/>
      <c r="E21" s="53"/>
      <c r="F21" s="28"/>
      <c r="G21" s="27"/>
      <c r="H21" s="88"/>
      <c r="I21" s="28"/>
      <c r="J21" s="28"/>
      <c r="K21" s="28"/>
      <c r="L21" s="53"/>
      <c r="M21" s="28"/>
      <c r="N21" s="28"/>
      <c r="O21" s="28">
        <f t="shared" si="0"/>
      </c>
      <c r="P21" s="35"/>
    </row>
    <row r="22" spans="1:16" ht="15.75" customHeight="1">
      <c r="A22" s="24"/>
      <c r="B22" s="25"/>
      <c r="C22" s="25"/>
      <c r="D22" s="24"/>
      <c r="E22" s="53"/>
      <c r="F22" s="28"/>
      <c r="G22" s="27"/>
      <c r="H22" s="88"/>
      <c r="I22" s="28"/>
      <c r="J22" s="28"/>
      <c r="K22" s="28"/>
      <c r="L22" s="53"/>
      <c r="M22" s="28"/>
      <c r="N22" s="28"/>
      <c r="O22" s="28">
        <f t="shared" si="0"/>
      </c>
      <c r="P22" s="35"/>
    </row>
    <row r="23" spans="1:16" ht="15.75" customHeight="1">
      <c r="A23" s="24"/>
      <c r="B23" s="25"/>
      <c r="C23" s="25"/>
      <c r="D23" s="24"/>
      <c r="E23" s="53"/>
      <c r="F23" s="28"/>
      <c r="G23" s="27"/>
      <c r="H23" s="88"/>
      <c r="I23" s="28"/>
      <c r="J23" s="28"/>
      <c r="K23" s="28"/>
      <c r="L23" s="53"/>
      <c r="M23" s="28"/>
      <c r="N23" s="28"/>
      <c r="O23" s="28">
        <f t="shared" si="0"/>
      </c>
      <c r="P23" s="35"/>
    </row>
    <row r="24" spans="1:16" ht="15.75" customHeight="1">
      <c r="A24" s="24"/>
      <c r="B24" s="25"/>
      <c r="C24" s="25"/>
      <c r="D24" s="24"/>
      <c r="E24" s="53"/>
      <c r="F24" s="28"/>
      <c r="G24" s="27"/>
      <c r="H24" s="88"/>
      <c r="I24" s="28"/>
      <c r="J24" s="28"/>
      <c r="K24" s="28"/>
      <c r="L24" s="53"/>
      <c r="M24" s="28"/>
      <c r="N24" s="28"/>
      <c r="O24" s="28">
        <f t="shared" si="0"/>
      </c>
      <c r="P24" s="35"/>
    </row>
    <row r="25" spans="1:16" ht="15.75" customHeight="1">
      <c r="A25" s="30" t="s">
        <v>335</v>
      </c>
      <c r="B25" s="45"/>
      <c r="C25" s="25"/>
      <c r="D25" s="24"/>
      <c r="E25" s="53"/>
      <c r="F25" s="28"/>
      <c r="G25" s="27">
        <f>SUM(G7:G24)</f>
        <v>0</v>
      </c>
      <c r="H25" s="88"/>
      <c r="I25" s="28"/>
      <c r="J25" s="28">
        <f>SUM(J7:J24)</f>
        <v>0</v>
      </c>
      <c r="K25" s="28">
        <f>SUM(K7:K24)</f>
        <v>0</v>
      </c>
      <c r="L25" s="53"/>
      <c r="M25" s="28"/>
      <c r="N25" s="28">
        <f>SUM(N7:N24)</f>
        <v>0</v>
      </c>
      <c r="O25" s="28">
        <f t="shared" si="0"/>
      </c>
      <c r="P25" s="35"/>
    </row>
    <row r="26" spans="1:16" ht="15.75" customHeight="1">
      <c r="A26" s="30" t="s">
        <v>542</v>
      </c>
      <c r="B26" s="31"/>
      <c r="C26" s="25"/>
      <c r="D26" s="24"/>
      <c r="E26" s="53"/>
      <c r="F26" s="28"/>
      <c r="G26" s="27"/>
      <c r="H26" s="88"/>
      <c r="I26" s="28"/>
      <c r="J26" s="28"/>
      <c r="K26" s="28">
        <f>J26</f>
        <v>0</v>
      </c>
      <c r="L26" s="53"/>
      <c r="M26" s="28"/>
      <c r="N26" s="28">
        <v>0</v>
      </c>
      <c r="O26" s="28">
        <f t="shared" si="0"/>
      </c>
      <c r="P26" s="35"/>
    </row>
    <row r="27" spans="1:16" ht="15.75" customHeight="1">
      <c r="A27" s="30" t="s">
        <v>426</v>
      </c>
      <c r="B27" s="45"/>
      <c r="C27" s="31"/>
      <c r="D27" s="35"/>
      <c r="E27" s="53"/>
      <c r="F27" s="28"/>
      <c r="G27" s="27">
        <f>G25-G26</f>
        <v>0</v>
      </c>
      <c r="H27" s="88"/>
      <c r="I27" s="28"/>
      <c r="J27" s="28">
        <f>J25-J26</f>
        <v>0</v>
      </c>
      <c r="K27" s="28">
        <f>K25-K26</f>
        <v>0</v>
      </c>
      <c r="L27" s="53"/>
      <c r="M27" s="28"/>
      <c r="N27" s="28">
        <f>N25-N26</f>
        <v>0</v>
      </c>
      <c r="O27" s="28">
        <f t="shared" si="0"/>
      </c>
      <c r="P27" s="35"/>
    </row>
    <row r="28" spans="1:11" ht="15.75" customHeight="1">
      <c r="A28" s="32" t="str">
        <f>'填表说明'!B12</f>
        <v>资产占有单位填表人：</v>
      </c>
      <c r="K28" s="79" t="str">
        <f>'填表说明'!B8</f>
        <v>评估人员：</v>
      </c>
    </row>
    <row r="29" ht="15.75" customHeight="1">
      <c r="A29" s="32" t="str">
        <f>'填表说明'!B16</f>
        <v>填表日期：2017年01月10日</v>
      </c>
    </row>
  </sheetData>
  <sheetProtection/>
  <mergeCells count="16">
    <mergeCell ref="A2:P2"/>
    <mergeCell ref="A3:P3"/>
    <mergeCell ref="E5:G5"/>
    <mergeCell ref="H5:J5"/>
    <mergeCell ref="M5:N5"/>
    <mergeCell ref="A25:B25"/>
    <mergeCell ref="A26:B26"/>
    <mergeCell ref="A27:B27"/>
    <mergeCell ref="A5:A6"/>
    <mergeCell ref="B5:B6"/>
    <mergeCell ref="C5:C6"/>
    <mergeCell ref="D5:D6"/>
    <mergeCell ref="K5:K6"/>
    <mergeCell ref="L5:L6"/>
    <mergeCell ref="O5:O6"/>
    <mergeCell ref="P5:P6"/>
  </mergeCells>
  <hyperlinks>
    <hyperlink ref="A1" location="索引目录!D44" display="返回索引页"/>
    <hyperlink ref="B1" location="固定资产汇总!B22" display="返回"/>
  </hyperlinks>
  <printOptions horizontalCentered="1"/>
  <pageMargins left="0.35" right="0.35" top="0.79" bottom="0.79" header="1.07" footer="0.51"/>
  <pageSetup fitToHeight="0" fitToWidth="1" horizontalDpi="300" verticalDpi="300" orientation="landscape" paperSize="9" scale="86"/>
  <headerFooter alignWithMargins="0">
    <oddHeader>&amp;R&amp;"宋体,常规"&amp;10表&amp;"Times New Roman,常规"5-5
&amp;"宋体,常规"共&amp;"Times New Roman,常规"&amp;N&amp;"宋体,常规"页第&amp;"Times New Roman,常规"&amp;P&amp;"宋体,常规"页</oddHeader>
  </headerFooter>
</worksheet>
</file>

<file path=xl/worksheets/sheet54.xml><?xml version="1.0" encoding="utf-8"?>
<worksheet xmlns="http://schemas.openxmlformats.org/spreadsheetml/2006/main" xmlns:r="http://schemas.openxmlformats.org/officeDocument/2006/relationships">
  <sheetPr>
    <pageSetUpPr fitToPage="1"/>
  </sheetPr>
  <dimension ref="A1:H29"/>
  <sheetViews>
    <sheetView workbookViewId="0" topLeftCell="A1">
      <selection activeCell="A5" sqref="A5"/>
    </sheetView>
  </sheetViews>
  <sheetFormatPr defaultColWidth="8.75390625" defaultRowHeight="15.75" customHeight="1" outlineLevelCol="1"/>
  <cols>
    <col min="1" max="1" width="7.00390625" style="13" customWidth="1"/>
    <col min="2" max="2" width="26.125" style="13" customWidth="1"/>
    <col min="3" max="3" width="13.375" style="13" customWidth="1"/>
    <col min="4" max="4" width="17.125" style="13" customWidth="1" outlineLevel="1"/>
    <col min="5" max="7" width="17.125" style="13" customWidth="1"/>
    <col min="8" max="8" width="22.75390625" style="13" customWidth="1"/>
    <col min="9" max="32" width="9.00390625" style="13" bestFit="1" customWidth="1"/>
    <col min="33" max="16384" width="8.75390625" style="13" customWidth="1"/>
  </cols>
  <sheetData>
    <row r="1" spans="1:8" ht="14.25">
      <c r="A1" s="14" t="s">
        <v>98</v>
      </c>
      <c r="B1" s="15" t="s">
        <v>223</v>
      </c>
      <c r="C1" s="16"/>
      <c r="D1" s="16"/>
      <c r="E1" s="16"/>
      <c r="F1" s="16"/>
      <c r="G1" s="16"/>
      <c r="H1" s="16"/>
    </row>
    <row r="2" spans="1:8" s="11" customFormat="1" ht="30" customHeight="1">
      <c r="A2" s="17" t="s">
        <v>543</v>
      </c>
      <c r="B2" s="18"/>
      <c r="C2" s="18"/>
      <c r="D2" s="18"/>
      <c r="E2" s="18"/>
      <c r="F2" s="18"/>
      <c r="G2" s="18"/>
      <c r="H2" s="18"/>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34" t="s">
        <v>100</v>
      </c>
    </row>
    <row r="5" spans="1:8" s="12" customFormat="1" ht="15.75" customHeight="1">
      <c r="A5" s="21" t="s">
        <v>173</v>
      </c>
      <c r="B5" s="21" t="s">
        <v>544</v>
      </c>
      <c r="C5" s="21" t="s">
        <v>342</v>
      </c>
      <c r="D5" s="22" t="s">
        <v>205</v>
      </c>
      <c r="E5" s="23" t="s">
        <v>206</v>
      </c>
      <c r="F5" s="21" t="s">
        <v>207</v>
      </c>
      <c r="G5" s="21" t="s">
        <v>208</v>
      </c>
      <c r="H5" s="21" t="s">
        <v>176</v>
      </c>
    </row>
    <row r="6" spans="1:8" ht="15.75" customHeight="1">
      <c r="A6" s="24"/>
      <c r="B6" s="25"/>
      <c r="C6" s="26"/>
      <c r="D6" s="27"/>
      <c r="E6" s="29"/>
      <c r="F6" s="28"/>
      <c r="G6" s="28"/>
      <c r="H6" s="35"/>
    </row>
    <row r="7" spans="1:8" ht="15.75" customHeight="1">
      <c r="A7" s="24"/>
      <c r="B7" s="25"/>
      <c r="C7" s="26"/>
      <c r="D7" s="27"/>
      <c r="E7" s="29"/>
      <c r="F7" s="28"/>
      <c r="G7" s="28"/>
      <c r="H7" s="35"/>
    </row>
    <row r="8" spans="1:8" ht="15.75" customHeight="1">
      <c r="A8" s="24"/>
      <c r="B8" s="25"/>
      <c r="C8" s="26"/>
      <c r="D8" s="27"/>
      <c r="E8" s="29"/>
      <c r="F8" s="28"/>
      <c r="G8" s="28"/>
      <c r="H8" s="35"/>
    </row>
    <row r="9" spans="1:8" ht="15.75" customHeight="1">
      <c r="A9" s="24"/>
      <c r="B9" s="25"/>
      <c r="C9" s="26"/>
      <c r="D9" s="27"/>
      <c r="E9" s="29"/>
      <c r="F9" s="28"/>
      <c r="G9" s="28"/>
      <c r="H9" s="35"/>
    </row>
    <row r="10" spans="1:8" ht="15.75" customHeight="1">
      <c r="A10" s="24"/>
      <c r="B10" s="25"/>
      <c r="C10" s="26"/>
      <c r="D10" s="27"/>
      <c r="E10" s="29"/>
      <c r="F10" s="28"/>
      <c r="G10" s="28"/>
      <c r="H10" s="35"/>
    </row>
    <row r="11" spans="1:8" ht="15.75" customHeight="1">
      <c r="A11" s="24"/>
      <c r="B11" s="25"/>
      <c r="C11" s="26"/>
      <c r="D11" s="27"/>
      <c r="E11" s="29"/>
      <c r="F11" s="28"/>
      <c r="G11" s="28"/>
      <c r="H11" s="35"/>
    </row>
    <row r="12" spans="1:8" ht="15.75" customHeight="1">
      <c r="A12" s="24"/>
      <c r="B12" s="25"/>
      <c r="C12" s="26"/>
      <c r="D12" s="27"/>
      <c r="E12" s="29"/>
      <c r="F12" s="28"/>
      <c r="G12" s="28"/>
      <c r="H12" s="35"/>
    </row>
    <row r="13" spans="1:8" ht="15.75" customHeight="1">
      <c r="A13" s="24"/>
      <c r="B13" s="25"/>
      <c r="C13" s="26"/>
      <c r="D13" s="27"/>
      <c r="E13" s="29"/>
      <c r="F13" s="28"/>
      <c r="G13" s="28"/>
      <c r="H13" s="35"/>
    </row>
    <row r="14" spans="1:8" ht="15.75" customHeight="1">
      <c r="A14" s="24"/>
      <c r="B14" s="25"/>
      <c r="C14" s="26"/>
      <c r="D14" s="27"/>
      <c r="E14" s="29"/>
      <c r="F14" s="28"/>
      <c r="G14" s="28"/>
      <c r="H14" s="35"/>
    </row>
    <row r="15" spans="1:8" ht="15.75" customHeight="1">
      <c r="A15" s="24"/>
      <c r="B15" s="25"/>
      <c r="C15" s="26"/>
      <c r="D15" s="27"/>
      <c r="E15" s="29"/>
      <c r="F15" s="28"/>
      <c r="G15" s="28"/>
      <c r="H15" s="35"/>
    </row>
    <row r="16" spans="1:8" ht="15.75" customHeight="1">
      <c r="A16" s="24"/>
      <c r="B16" s="25"/>
      <c r="C16" s="26"/>
      <c r="D16" s="27"/>
      <c r="E16" s="29"/>
      <c r="F16" s="28"/>
      <c r="G16" s="28"/>
      <c r="H16" s="35"/>
    </row>
    <row r="17" spans="1:8" ht="15.75" customHeight="1">
      <c r="A17" s="24"/>
      <c r="B17" s="25"/>
      <c r="C17" s="26"/>
      <c r="D17" s="27"/>
      <c r="E17" s="29"/>
      <c r="F17" s="28"/>
      <c r="G17" s="28"/>
      <c r="H17" s="35"/>
    </row>
    <row r="18" spans="1:8" ht="15.75" customHeight="1">
      <c r="A18" s="24"/>
      <c r="B18" s="25"/>
      <c r="C18" s="26"/>
      <c r="D18" s="27"/>
      <c r="E18" s="29"/>
      <c r="F18" s="28"/>
      <c r="G18" s="28"/>
      <c r="H18" s="35"/>
    </row>
    <row r="19" spans="1:8" ht="15.75" customHeight="1">
      <c r="A19" s="24"/>
      <c r="B19" s="25"/>
      <c r="C19" s="26"/>
      <c r="D19" s="27"/>
      <c r="E19" s="29"/>
      <c r="F19" s="28"/>
      <c r="G19" s="28"/>
      <c r="H19" s="35"/>
    </row>
    <row r="20" spans="1:8" ht="15.75" customHeight="1">
      <c r="A20" s="24"/>
      <c r="B20" s="25"/>
      <c r="C20" s="26"/>
      <c r="D20" s="27"/>
      <c r="E20" s="29"/>
      <c r="F20" s="28"/>
      <c r="G20" s="28"/>
      <c r="H20" s="35"/>
    </row>
    <row r="21" spans="1:8" ht="15.75" customHeight="1">
      <c r="A21" s="24"/>
      <c r="B21" s="25"/>
      <c r="C21" s="26"/>
      <c r="D21" s="27"/>
      <c r="E21" s="29"/>
      <c r="F21" s="28"/>
      <c r="G21" s="28"/>
      <c r="H21" s="35"/>
    </row>
    <row r="22" spans="1:8" ht="15.75" customHeight="1">
      <c r="A22" s="24"/>
      <c r="B22" s="25"/>
      <c r="C22" s="26"/>
      <c r="D22" s="27"/>
      <c r="E22" s="29"/>
      <c r="F22" s="28"/>
      <c r="G22" s="28"/>
      <c r="H22" s="35"/>
    </row>
    <row r="23" spans="1:8" ht="15.75" customHeight="1">
      <c r="A23" s="24"/>
      <c r="B23" s="25"/>
      <c r="C23" s="26"/>
      <c r="D23" s="27"/>
      <c r="E23" s="29"/>
      <c r="F23" s="28"/>
      <c r="G23" s="28"/>
      <c r="H23" s="35"/>
    </row>
    <row r="24" spans="1:8" ht="15.75" customHeight="1">
      <c r="A24" s="24"/>
      <c r="B24" s="25"/>
      <c r="C24" s="26"/>
      <c r="D24" s="27"/>
      <c r="E24" s="29"/>
      <c r="F24" s="28"/>
      <c r="G24" s="28"/>
      <c r="H24" s="35"/>
    </row>
    <row r="25" spans="1:8" ht="15.75" customHeight="1">
      <c r="A25" s="24"/>
      <c r="B25" s="25"/>
      <c r="C25" s="26"/>
      <c r="D25" s="27"/>
      <c r="E25" s="29"/>
      <c r="F25" s="28"/>
      <c r="G25" s="28"/>
      <c r="H25" s="35"/>
    </row>
    <row r="26" spans="1:8" ht="15.75" customHeight="1">
      <c r="A26" s="24"/>
      <c r="B26" s="25"/>
      <c r="C26" s="26"/>
      <c r="D26" s="27"/>
      <c r="E26" s="29"/>
      <c r="F26" s="28"/>
      <c r="G26" s="28"/>
      <c r="H26" s="35"/>
    </row>
    <row r="27" spans="1:8" ht="15.75" customHeight="1">
      <c r="A27" s="30" t="s">
        <v>296</v>
      </c>
      <c r="B27" s="45"/>
      <c r="C27" s="26"/>
      <c r="D27" s="27">
        <f>SUM(D6:D26)</f>
        <v>0</v>
      </c>
      <c r="E27" s="29">
        <f>SUM(E6:E26)</f>
        <v>0</v>
      </c>
      <c r="F27" s="28">
        <f>SUM(F6:F26)</f>
        <v>0</v>
      </c>
      <c r="G27" s="28">
        <f>SUM(G6:G26)</f>
        <v>0</v>
      </c>
      <c r="H27" s="35"/>
    </row>
    <row r="28" spans="1:6" ht="15.75" customHeight="1">
      <c r="A28" s="32" t="str">
        <f>'填表说明'!B12</f>
        <v>资产占有单位填表人：</v>
      </c>
      <c r="F28" s="79" t="str">
        <f>'填表说明'!B8</f>
        <v>评估人员：</v>
      </c>
    </row>
    <row r="29" ht="15.75" customHeight="1">
      <c r="A29" s="32" t="str">
        <f>'填表说明'!B16</f>
        <v>填表日期：2017年01月10日</v>
      </c>
    </row>
  </sheetData>
  <sheetProtection/>
  <mergeCells count="3">
    <mergeCell ref="A2:H2"/>
    <mergeCell ref="A3:H3"/>
    <mergeCell ref="A27:B27"/>
  </mergeCells>
  <hyperlinks>
    <hyperlink ref="A1" location="索引目录!D45" display="返回索引页"/>
    <hyperlink ref="B1" location="固定资产汇总!B24" display="返回"/>
  </hyperlinks>
  <printOptions horizontalCentered="1"/>
  <pageMargins left="0.35" right="0.35" top="0.79" bottom="0.79" header="1.07" footer="0.51"/>
  <pageSetup fitToHeight="0" fitToWidth="1" horizontalDpi="300" verticalDpi="300" orientation="landscape" paperSize="9" scale="95"/>
  <headerFooter alignWithMargins="0">
    <oddHeader>&amp;R&amp;"宋体,常规"&amp;10表&amp;"Times New Roman,常规"5-6
&amp;"宋体,常规"共&amp;"Times New Roman,常规"&amp;N&amp;"宋体,常规"页第&amp;"Times New Roman,常规"&amp;P&amp;"宋体,常规"页</oddHeader>
  </headerFooter>
  <legacyDrawing r:id="rId2"/>
</worksheet>
</file>

<file path=xl/worksheets/sheet55.xml><?xml version="1.0" encoding="utf-8"?>
<worksheet xmlns="http://schemas.openxmlformats.org/spreadsheetml/2006/main" xmlns:r="http://schemas.openxmlformats.org/officeDocument/2006/relationships">
  <sheetPr>
    <tabColor indexed="13"/>
    <pageSetUpPr fitToPage="1"/>
  </sheetPr>
  <dimension ref="A1:U29"/>
  <sheetViews>
    <sheetView workbookViewId="0" topLeftCell="A3">
      <selection activeCell="I7" sqref="I7"/>
    </sheetView>
  </sheetViews>
  <sheetFormatPr defaultColWidth="8.75390625" defaultRowHeight="15.75" customHeight="1" outlineLevelCol="1"/>
  <cols>
    <col min="1" max="1" width="4.375" style="13" customWidth="1"/>
    <col min="2" max="2" width="6.875" style="13" customWidth="1"/>
    <col min="3" max="3" width="11.00390625" style="13" customWidth="1"/>
    <col min="4" max="4" width="9.00390625" style="13" bestFit="1" customWidth="1"/>
    <col min="5" max="5" width="8.00390625" style="13" customWidth="1" outlineLevel="1"/>
    <col min="6" max="6" width="9.00390625" style="13" bestFit="1" customWidth="1"/>
    <col min="7" max="9" width="4.375" style="13" customWidth="1"/>
    <col min="10" max="10" width="4.00390625" style="13" customWidth="1"/>
    <col min="11" max="12" width="11.00390625" style="13" customWidth="1" outlineLevel="1"/>
    <col min="13" max="17" width="11.00390625" style="13" customWidth="1"/>
    <col min="18" max="18" width="7.00390625" style="13" customWidth="1"/>
    <col min="19" max="19" width="11.00390625" style="13" customWidth="1"/>
    <col min="20" max="20" width="5.125" style="13" customWidth="1"/>
    <col min="21" max="21" width="5.50390625" style="13" customWidth="1"/>
    <col min="22" max="32" width="9.00390625" style="13" bestFit="1" customWidth="1"/>
    <col min="33" max="16384" width="8.75390625" style="13" customWidth="1"/>
  </cols>
  <sheetData>
    <row r="1" spans="1:21" ht="14.25">
      <c r="A1" s="14" t="s">
        <v>98</v>
      </c>
      <c r="B1" s="15" t="s">
        <v>223</v>
      </c>
      <c r="C1" s="16"/>
      <c r="D1" s="16"/>
      <c r="E1" s="16"/>
      <c r="F1" s="16"/>
      <c r="G1" s="16"/>
      <c r="H1" s="16"/>
      <c r="I1" s="16"/>
      <c r="J1" s="16"/>
      <c r="K1" s="16"/>
      <c r="L1" s="16"/>
      <c r="M1" s="16"/>
      <c r="N1" s="16"/>
      <c r="O1" s="16"/>
      <c r="P1" s="16"/>
      <c r="Q1" s="16"/>
      <c r="R1" s="16"/>
      <c r="S1" s="16"/>
      <c r="T1" s="16"/>
      <c r="U1" s="16"/>
    </row>
    <row r="2" spans="1:21" s="11" customFormat="1" ht="30" customHeight="1">
      <c r="A2" s="17" t="s">
        <v>545</v>
      </c>
      <c r="B2" s="18"/>
      <c r="C2" s="18"/>
      <c r="D2" s="18"/>
      <c r="E2" s="18"/>
      <c r="F2" s="18"/>
      <c r="G2" s="18"/>
      <c r="H2" s="18"/>
      <c r="I2" s="18"/>
      <c r="J2" s="18"/>
      <c r="K2" s="18"/>
      <c r="L2" s="18"/>
      <c r="M2" s="18"/>
      <c r="N2" s="18"/>
      <c r="O2" s="18"/>
      <c r="P2" s="18"/>
      <c r="Q2" s="18"/>
      <c r="R2" s="18"/>
      <c r="S2" s="18"/>
      <c r="T2" s="18"/>
      <c r="U2" s="18"/>
    </row>
    <row r="3" spans="1:21" ht="13.5" customHeight="1">
      <c r="A3" s="19" t="str">
        <f>'填表说明'!B9</f>
        <v>评估基准日：2016年12月31日</v>
      </c>
      <c r="B3" s="19"/>
      <c r="C3" s="19"/>
      <c r="D3" s="19"/>
      <c r="E3" s="19"/>
      <c r="F3" s="19"/>
      <c r="G3" s="19"/>
      <c r="H3" s="19"/>
      <c r="I3" s="33"/>
      <c r="J3" s="33"/>
      <c r="K3" s="33"/>
      <c r="L3" s="33"/>
      <c r="M3" s="33"/>
      <c r="N3" s="33"/>
      <c r="O3" s="33"/>
      <c r="P3" s="33"/>
      <c r="Q3" s="33"/>
      <c r="R3" s="33"/>
      <c r="S3" s="33"/>
      <c r="T3" s="33"/>
      <c r="U3" s="33"/>
    </row>
    <row r="4" spans="1:21" ht="15.75" customHeight="1">
      <c r="A4" s="20" t="str">
        <f>'填表说明'!B11</f>
        <v>资产占有单位名称：黑龙江斯达特兽药有限公司</v>
      </c>
      <c r="U4" s="34" t="s">
        <v>100</v>
      </c>
    </row>
    <row r="5" spans="1:21" s="12" customFormat="1" ht="15.75" customHeight="1">
      <c r="A5" s="21" t="s">
        <v>173</v>
      </c>
      <c r="B5" s="21" t="s">
        <v>546</v>
      </c>
      <c r="C5" s="72" t="s">
        <v>547</v>
      </c>
      <c r="D5" s="72"/>
      <c r="E5" s="81" t="s">
        <v>446</v>
      </c>
      <c r="F5" s="72"/>
      <c r="G5" s="72" t="s">
        <v>374</v>
      </c>
      <c r="H5" s="72" t="s">
        <v>376</v>
      </c>
      <c r="I5" s="72" t="s">
        <v>501</v>
      </c>
      <c r="J5" s="72"/>
      <c r="K5" s="21" t="s">
        <v>205</v>
      </c>
      <c r="L5" s="43"/>
      <c r="M5" s="85" t="s">
        <v>206</v>
      </c>
      <c r="N5" s="86"/>
      <c r="O5" s="21" t="s">
        <v>207</v>
      </c>
      <c r="P5" s="24"/>
      <c r="Q5" s="21" t="s">
        <v>208</v>
      </c>
      <c r="R5" s="24"/>
      <c r="S5" s="24"/>
      <c r="T5" s="72" t="s">
        <v>228</v>
      </c>
      <c r="U5" s="72" t="s">
        <v>176</v>
      </c>
    </row>
    <row r="6" spans="1:21" s="12" customFormat="1" ht="15.75" customHeight="1">
      <c r="A6" s="24"/>
      <c r="B6" s="24"/>
      <c r="C6" s="24"/>
      <c r="D6" s="24"/>
      <c r="E6" s="82"/>
      <c r="F6" s="24"/>
      <c r="G6" s="24"/>
      <c r="H6" s="24"/>
      <c r="I6" s="24"/>
      <c r="J6" s="24"/>
      <c r="K6" s="21" t="s">
        <v>454</v>
      </c>
      <c r="L6" s="22" t="s">
        <v>455</v>
      </c>
      <c r="M6" s="45" t="s">
        <v>454</v>
      </c>
      <c r="N6" s="21" t="s">
        <v>455</v>
      </c>
      <c r="O6" s="21" t="s">
        <v>454</v>
      </c>
      <c r="P6" s="21" t="s">
        <v>455</v>
      </c>
      <c r="Q6" s="21" t="s">
        <v>454</v>
      </c>
      <c r="R6" s="21" t="s">
        <v>392</v>
      </c>
      <c r="S6" s="21" t="s">
        <v>455</v>
      </c>
      <c r="T6" s="24"/>
      <c r="U6" s="24"/>
    </row>
    <row r="7" spans="1:21" ht="15.75" customHeight="1">
      <c r="A7" s="24"/>
      <c r="B7" s="25"/>
      <c r="C7" s="25"/>
      <c r="D7" s="24"/>
      <c r="E7" s="83"/>
      <c r="F7" s="25"/>
      <c r="G7" s="24"/>
      <c r="H7" s="24"/>
      <c r="I7" s="26"/>
      <c r="J7" s="26"/>
      <c r="K7" s="28"/>
      <c r="L7" s="27"/>
      <c r="M7" s="29"/>
      <c r="N7" s="28"/>
      <c r="O7" s="28"/>
      <c r="P7" s="28"/>
      <c r="Q7" s="28"/>
      <c r="R7" s="75"/>
      <c r="S7" s="28">
        <f aca="true" t="shared" si="0" ref="S7:S24">ROUND(Q7*R7/100,0)</f>
        <v>0</v>
      </c>
      <c r="T7" s="28">
        <f>IF(P7=0,"",(S7-P7)/P7*100)</f>
      </c>
      <c r="U7" s="35"/>
    </row>
    <row r="8" spans="1:21" ht="15.75" customHeight="1">
      <c r="A8" s="24"/>
      <c r="B8" s="25"/>
      <c r="C8" s="25"/>
      <c r="D8" s="24"/>
      <c r="E8" s="83"/>
      <c r="F8" s="25"/>
      <c r="G8" s="24"/>
      <c r="H8" s="24"/>
      <c r="I8" s="26"/>
      <c r="J8" s="26"/>
      <c r="K8" s="28"/>
      <c r="L8" s="27"/>
      <c r="M8" s="29"/>
      <c r="N8" s="28"/>
      <c r="O8" s="28"/>
      <c r="P8" s="28"/>
      <c r="Q8" s="28"/>
      <c r="R8" s="75"/>
      <c r="S8" s="28">
        <f t="shared" si="0"/>
        <v>0</v>
      </c>
      <c r="T8" s="28">
        <f>IF(P8=0,"",(S8-P8)/P8*100)</f>
      </c>
      <c r="U8" s="35"/>
    </row>
    <row r="9" spans="1:21" ht="15.75" customHeight="1">
      <c r="A9" s="24"/>
      <c r="B9" s="25"/>
      <c r="C9" s="25"/>
      <c r="D9" s="24"/>
      <c r="E9" s="83"/>
      <c r="F9" s="25"/>
      <c r="G9" s="24"/>
      <c r="H9" s="24"/>
      <c r="I9" s="26"/>
      <c r="J9" s="26"/>
      <c r="K9" s="28"/>
      <c r="L9" s="27"/>
      <c r="M9" s="29"/>
      <c r="N9" s="28"/>
      <c r="O9" s="28"/>
      <c r="P9" s="28"/>
      <c r="Q9" s="28"/>
      <c r="R9" s="75"/>
      <c r="S9" s="28">
        <f t="shared" si="0"/>
        <v>0</v>
      </c>
      <c r="T9" s="28">
        <f aca="true" t="shared" si="1" ref="T9:T27">IF(P9=0,"",(S9-P9)/P9*100)</f>
      </c>
      <c r="U9" s="35"/>
    </row>
    <row r="10" spans="1:21" ht="15.75" customHeight="1">
      <c r="A10" s="24"/>
      <c r="B10" s="25"/>
      <c r="C10" s="25"/>
      <c r="D10" s="24"/>
      <c r="E10" s="83"/>
      <c r="F10" s="25"/>
      <c r="G10" s="24"/>
      <c r="H10" s="24"/>
      <c r="I10" s="26"/>
      <c r="J10" s="26"/>
      <c r="K10" s="28"/>
      <c r="L10" s="27"/>
      <c r="M10" s="29"/>
      <c r="N10" s="28"/>
      <c r="O10" s="28"/>
      <c r="P10" s="28"/>
      <c r="Q10" s="28"/>
      <c r="R10" s="75"/>
      <c r="S10" s="28">
        <f t="shared" si="0"/>
        <v>0</v>
      </c>
      <c r="T10" s="28">
        <f t="shared" si="1"/>
      </c>
      <c r="U10" s="35"/>
    </row>
    <row r="11" spans="1:21" ht="15.75" customHeight="1">
      <c r="A11" s="24"/>
      <c r="B11" s="25"/>
      <c r="C11" s="25"/>
      <c r="D11" s="24"/>
      <c r="E11" s="83"/>
      <c r="F11" s="25"/>
      <c r="G11" s="24"/>
      <c r="H11" s="24"/>
      <c r="I11" s="26"/>
      <c r="J11" s="26"/>
      <c r="K11" s="28"/>
      <c r="L11" s="27"/>
      <c r="M11" s="29"/>
      <c r="N11" s="28"/>
      <c r="O11" s="28"/>
      <c r="P11" s="28"/>
      <c r="Q11" s="28"/>
      <c r="R11" s="75"/>
      <c r="S11" s="28">
        <f t="shared" si="0"/>
        <v>0</v>
      </c>
      <c r="T11" s="28">
        <f t="shared" si="1"/>
      </c>
      <c r="U11" s="35"/>
    </row>
    <row r="12" spans="1:21" ht="15.75" customHeight="1">
      <c r="A12" s="24"/>
      <c r="B12" s="25"/>
      <c r="C12" s="25"/>
      <c r="D12" s="24"/>
      <c r="E12" s="83"/>
      <c r="F12" s="25"/>
      <c r="G12" s="24"/>
      <c r="H12" s="24"/>
      <c r="I12" s="26"/>
      <c r="J12" s="26"/>
      <c r="K12" s="28"/>
      <c r="L12" s="27"/>
      <c r="M12" s="29"/>
      <c r="N12" s="28"/>
      <c r="O12" s="28"/>
      <c r="P12" s="28"/>
      <c r="Q12" s="28"/>
      <c r="R12" s="75"/>
      <c r="S12" s="28">
        <f t="shared" si="0"/>
        <v>0</v>
      </c>
      <c r="T12" s="28">
        <f t="shared" si="1"/>
      </c>
      <c r="U12" s="35"/>
    </row>
    <row r="13" spans="1:21" ht="15.75" customHeight="1">
      <c r="A13" s="24"/>
      <c r="B13" s="25"/>
      <c r="C13" s="25"/>
      <c r="D13" s="24"/>
      <c r="E13" s="83"/>
      <c r="F13" s="25"/>
      <c r="G13" s="24"/>
      <c r="H13" s="24"/>
      <c r="I13" s="26"/>
      <c r="J13" s="26"/>
      <c r="K13" s="28"/>
      <c r="L13" s="27"/>
      <c r="M13" s="29"/>
      <c r="N13" s="28"/>
      <c r="O13" s="28"/>
      <c r="P13" s="28"/>
      <c r="Q13" s="28"/>
      <c r="R13" s="75"/>
      <c r="S13" s="28">
        <f t="shared" si="0"/>
        <v>0</v>
      </c>
      <c r="T13" s="28">
        <f t="shared" si="1"/>
      </c>
      <c r="U13" s="35"/>
    </row>
    <row r="14" spans="1:21" ht="15.75" customHeight="1">
      <c r="A14" s="24"/>
      <c r="B14" s="25"/>
      <c r="C14" s="25"/>
      <c r="D14" s="24"/>
      <c r="E14" s="83"/>
      <c r="F14" s="25"/>
      <c r="G14" s="24"/>
      <c r="H14" s="24"/>
      <c r="I14" s="26"/>
      <c r="J14" s="26"/>
      <c r="K14" s="28"/>
      <c r="L14" s="27"/>
      <c r="M14" s="29"/>
      <c r="N14" s="28"/>
      <c r="O14" s="28"/>
      <c r="P14" s="28"/>
      <c r="Q14" s="28"/>
      <c r="R14" s="75"/>
      <c r="S14" s="28">
        <f t="shared" si="0"/>
        <v>0</v>
      </c>
      <c r="T14" s="28">
        <f t="shared" si="1"/>
      </c>
      <c r="U14" s="35"/>
    </row>
    <row r="15" spans="1:21" ht="15.75" customHeight="1">
      <c r="A15" s="24"/>
      <c r="B15" s="25"/>
      <c r="C15" s="25"/>
      <c r="D15" s="24"/>
      <c r="E15" s="83"/>
      <c r="F15" s="25"/>
      <c r="G15" s="24"/>
      <c r="H15" s="24"/>
      <c r="I15" s="26"/>
      <c r="J15" s="26"/>
      <c r="K15" s="28"/>
      <c r="L15" s="27"/>
      <c r="M15" s="29"/>
      <c r="N15" s="28"/>
      <c r="O15" s="28"/>
      <c r="P15" s="28"/>
      <c r="Q15" s="28"/>
      <c r="R15" s="75"/>
      <c r="S15" s="28">
        <f t="shared" si="0"/>
        <v>0</v>
      </c>
      <c r="T15" s="28">
        <f t="shared" si="1"/>
      </c>
      <c r="U15" s="35"/>
    </row>
    <row r="16" spans="1:21" ht="15.75" customHeight="1">
      <c r="A16" s="24"/>
      <c r="B16" s="25"/>
      <c r="C16" s="25"/>
      <c r="D16" s="24"/>
      <c r="E16" s="83"/>
      <c r="F16" s="25"/>
      <c r="G16" s="24"/>
      <c r="H16" s="24"/>
      <c r="I16" s="26"/>
      <c r="J16" s="26"/>
      <c r="K16" s="28"/>
      <c r="L16" s="27"/>
      <c r="M16" s="29"/>
      <c r="N16" s="28"/>
      <c r="O16" s="28"/>
      <c r="P16" s="28"/>
      <c r="Q16" s="28"/>
      <c r="R16" s="75"/>
      <c r="S16" s="28">
        <f t="shared" si="0"/>
        <v>0</v>
      </c>
      <c r="T16" s="28">
        <f t="shared" si="1"/>
      </c>
      <c r="U16" s="35"/>
    </row>
    <row r="17" spans="1:21" ht="15.75" customHeight="1">
      <c r="A17" s="24"/>
      <c r="B17" s="25"/>
      <c r="C17" s="25"/>
      <c r="D17" s="24"/>
      <c r="E17" s="83"/>
      <c r="F17" s="25"/>
      <c r="G17" s="24"/>
      <c r="H17" s="24"/>
      <c r="I17" s="26"/>
      <c r="J17" s="26"/>
      <c r="K17" s="28"/>
      <c r="L17" s="27"/>
      <c r="M17" s="29"/>
      <c r="N17" s="28"/>
      <c r="O17" s="28"/>
      <c r="P17" s="28"/>
      <c r="Q17" s="28"/>
      <c r="R17" s="75"/>
      <c r="S17" s="28">
        <f t="shared" si="0"/>
        <v>0</v>
      </c>
      <c r="T17" s="28">
        <f t="shared" si="1"/>
      </c>
      <c r="U17" s="35"/>
    </row>
    <row r="18" spans="1:21" ht="15.75" customHeight="1">
      <c r="A18" s="24"/>
      <c r="B18" s="25"/>
      <c r="C18" s="25"/>
      <c r="D18" s="24"/>
      <c r="E18" s="83"/>
      <c r="F18" s="25"/>
      <c r="G18" s="24"/>
      <c r="H18" s="24"/>
      <c r="I18" s="26"/>
      <c r="J18" s="26"/>
      <c r="K18" s="28"/>
      <c r="L18" s="27"/>
      <c r="M18" s="29"/>
      <c r="N18" s="28"/>
      <c r="O18" s="28"/>
      <c r="P18" s="28"/>
      <c r="Q18" s="28"/>
      <c r="R18" s="75"/>
      <c r="S18" s="28">
        <f t="shared" si="0"/>
        <v>0</v>
      </c>
      <c r="T18" s="28">
        <f t="shared" si="1"/>
      </c>
      <c r="U18" s="35"/>
    </row>
    <row r="19" spans="1:21" ht="15.75" customHeight="1">
      <c r="A19" s="24"/>
      <c r="B19" s="25"/>
      <c r="C19" s="25"/>
      <c r="D19" s="24"/>
      <c r="E19" s="83"/>
      <c r="F19" s="25"/>
      <c r="G19" s="24"/>
      <c r="H19" s="24"/>
      <c r="I19" s="26"/>
      <c r="J19" s="26"/>
      <c r="K19" s="28"/>
      <c r="L19" s="27"/>
      <c r="M19" s="29"/>
      <c r="N19" s="28"/>
      <c r="O19" s="28"/>
      <c r="P19" s="28"/>
      <c r="Q19" s="28"/>
      <c r="R19" s="75"/>
      <c r="S19" s="28">
        <f t="shared" si="0"/>
        <v>0</v>
      </c>
      <c r="T19" s="28">
        <f t="shared" si="1"/>
      </c>
      <c r="U19" s="35"/>
    </row>
    <row r="20" spans="1:21" ht="15.75" customHeight="1">
      <c r="A20" s="24"/>
      <c r="B20" s="25"/>
      <c r="C20" s="25"/>
      <c r="D20" s="24"/>
      <c r="E20" s="83"/>
      <c r="F20" s="25"/>
      <c r="G20" s="24"/>
      <c r="H20" s="24"/>
      <c r="I20" s="26"/>
      <c r="J20" s="26"/>
      <c r="K20" s="28"/>
      <c r="L20" s="27"/>
      <c r="M20" s="29"/>
      <c r="N20" s="28"/>
      <c r="O20" s="28"/>
      <c r="P20" s="28"/>
      <c r="Q20" s="28"/>
      <c r="R20" s="75"/>
      <c r="S20" s="28">
        <f t="shared" si="0"/>
        <v>0</v>
      </c>
      <c r="T20" s="28">
        <f t="shared" si="1"/>
      </c>
      <c r="U20" s="35"/>
    </row>
    <row r="21" spans="1:21" ht="15.75" customHeight="1">
      <c r="A21" s="24"/>
      <c r="B21" s="25"/>
      <c r="C21" s="25"/>
      <c r="D21" s="24"/>
      <c r="E21" s="83"/>
      <c r="F21" s="25"/>
      <c r="G21" s="24"/>
      <c r="H21" s="24"/>
      <c r="I21" s="26"/>
      <c r="J21" s="26"/>
      <c r="K21" s="28"/>
      <c r="L21" s="27"/>
      <c r="M21" s="29"/>
      <c r="N21" s="28"/>
      <c r="O21" s="28"/>
      <c r="P21" s="28"/>
      <c r="Q21" s="28"/>
      <c r="R21" s="75"/>
      <c r="S21" s="28">
        <f t="shared" si="0"/>
        <v>0</v>
      </c>
      <c r="T21" s="28">
        <f t="shared" si="1"/>
      </c>
      <c r="U21" s="35"/>
    </row>
    <row r="22" spans="1:21" ht="15.75" customHeight="1">
      <c r="A22" s="24"/>
      <c r="B22" s="25"/>
      <c r="C22" s="25"/>
      <c r="D22" s="24"/>
      <c r="E22" s="83"/>
      <c r="F22" s="25"/>
      <c r="G22" s="24"/>
      <c r="H22" s="24"/>
      <c r="I22" s="26"/>
      <c r="J22" s="26"/>
      <c r="K22" s="28"/>
      <c r="L22" s="27"/>
      <c r="M22" s="29"/>
      <c r="N22" s="28"/>
      <c r="O22" s="28"/>
      <c r="P22" s="28"/>
      <c r="Q22" s="28"/>
      <c r="R22" s="75"/>
      <c r="S22" s="28">
        <f t="shared" si="0"/>
        <v>0</v>
      </c>
      <c r="T22" s="28">
        <f t="shared" si="1"/>
      </c>
      <c r="U22" s="35"/>
    </row>
    <row r="23" spans="1:21" ht="15.75" customHeight="1">
      <c r="A23" s="24"/>
      <c r="B23" s="25"/>
      <c r="C23" s="25"/>
      <c r="D23" s="24"/>
      <c r="E23" s="83"/>
      <c r="F23" s="25"/>
      <c r="G23" s="24"/>
      <c r="H23" s="24"/>
      <c r="I23" s="26"/>
      <c r="J23" s="26"/>
      <c r="K23" s="28"/>
      <c r="L23" s="27"/>
      <c r="M23" s="29"/>
      <c r="N23" s="28"/>
      <c r="O23" s="28"/>
      <c r="P23" s="28"/>
      <c r="Q23" s="28"/>
      <c r="R23" s="75"/>
      <c r="S23" s="28">
        <f t="shared" si="0"/>
        <v>0</v>
      </c>
      <c r="T23" s="28">
        <f t="shared" si="1"/>
      </c>
      <c r="U23" s="35"/>
    </row>
    <row r="24" spans="1:21" ht="15.75" customHeight="1">
      <c r="A24" s="24"/>
      <c r="B24" s="25"/>
      <c r="C24" s="25"/>
      <c r="D24" s="24"/>
      <c r="E24" s="83"/>
      <c r="F24" s="25"/>
      <c r="G24" s="24"/>
      <c r="H24" s="24"/>
      <c r="I24" s="26"/>
      <c r="J24" s="26"/>
      <c r="K24" s="28"/>
      <c r="L24" s="27"/>
      <c r="M24" s="29"/>
      <c r="N24" s="28"/>
      <c r="O24" s="28"/>
      <c r="P24" s="28"/>
      <c r="Q24" s="28"/>
      <c r="R24" s="75"/>
      <c r="S24" s="28">
        <f t="shared" si="0"/>
        <v>0</v>
      </c>
      <c r="T24" s="28">
        <f t="shared" si="1"/>
      </c>
      <c r="U24" s="35"/>
    </row>
    <row r="25" spans="1:21" ht="15.75" customHeight="1">
      <c r="A25" s="21" t="s">
        <v>335</v>
      </c>
      <c r="B25" s="21"/>
      <c r="C25" s="21"/>
      <c r="D25" s="24"/>
      <c r="E25" s="83"/>
      <c r="F25" s="25"/>
      <c r="G25" s="24"/>
      <c r="H25" s="24"/>
      <c r="I25" s="26"/>
      <c r="J25" s="26"/>
      <c r="K25" s="28">
        <f>SUM(K7:K24)</f>
        <v>0</v>
      </c>
      <c r="L25" s="27">
        <f aca="true" t="shared" si="2" ref="L25:S25">SUM(L7:L24)</f>
        <v>0</v>
      </c>
      <c r="M25" s="29">
        <f t="shared" si="2"/>
        <v>0</v>
      </c>
      <c r="N25" s="28">
        <f t="shared" si="2"/>
        <v>0</v>
      </c>
      <c r="O25" s="28">
        <f t="shared" si="2"/>
        <v>0</v>
      </c>
      <c r="P25" s="28">
        <f t="shared" si="2"/>
        <v>0</v>
      </c>
      <c r="Q25" s="28">
        <f t="shared" si="2"/>
        <v>0</v>
      </c>
      <c r="R25" s="75"/>
      <c r="S25" s="28">
        <f t="shared" si="2"/>
        <v>0</v>
      </c>
      <c r="T25" s="28">
        <f t="shared" si="1"/>
      </c>
      <c r="U25" s="35"/>
    </row>
    <row r="26" spans="1:21" ht="15.75" customHeight="1">
      <c r="A26" s="21" t="s">
        <v>548</v>
      </c>
      <c r="B26" s="21"/>
      <c r="C26" s="21"/>
      <c r="D26" s="24"/>
      <c r="E26" s="83"/>
      <c r="F26" s="35"/>
      <c r="G26" s="24"/>
      <c r="H26" s="24"/>
      <c r="I26" s="26"/>
      <c r="J26" s="26"/>
      <c r="K26" s="28"/>
      <c r="L26" s="27"/>
      <c r="M26" s="29"/>
      <c r="N26" s="28"/>
      <c r="O26" s="28"/>
      <c r="P26" s="28">
        <f>N26</f>
        <v>0</v>
      </c>
      <c r="Q26" s="28"/>
      <c r="R26" s="75"/>
      <c r="S26" s="28">
        <v>0</v>
      </c>
      <c r="T26" s="28">
        <f t="shared" si="1"/>
      </c>
      <c r="U26" s="35"/>
    </row>
    <row r="27" spans="1:21" ht="15.75" customHeight="1">
      <c r="A27" s="21" t="s">
        <v>426</v>
      </c>
      <c r="B27" s="21"/>
      <c r="C27" s="21"/>
      <c r="D27" s="24"/>
      <c r="E27" s="84"/>
      <c r="F27" s="24"/>
      <c r="G27" s="24"/>
      <c r="H27" s="24"/>
      <c r="I27" s="26"/>
      <c r="J27" s="26"/>
      <c r="K27" s="28">
        <f>K25-K26</f>
        <v>0</v>
      </c>
      <c r="L27" s="27">
        <f aca="true" t="shared" si="3" ref="L27:S27">L25-L26</f>
        <v>0</v>
      </c>
      <c r="M27" s="29">
        <f t="shared" si="3"/>
        <v>0</v>
      </c>
      <c r="N27" s="28">
        <f t="shared" si="3"/>
        <v>0</v>
      </c>
      <c r="O27" s="28">
        <f t="shared" si="3"/>
        <v>0</v>
      </c>
      <c r="P27" s="28">
        <f t="shared" si="3"/>
        <v>0</v>
      </c>
      <c r="Q27" s="28">
        <f t="shared" si="3"/>
        <v>0</v>
      </c>
      <c r="R27" s="75"/>
      <c r="S27" s="28">
        <f t="shared" si="3"/>
        <v>0</v>
      </c>
      <c r="T27" s="28">
        <f t="shared" si="1"/>
      </c>
      <c r="U27" s="35"/>
    </row>
    <row r="28" spans="1:15" ht="15.75" customHeight="1">
      <c r="A28" s="32" t="str">
        <f>'填表说明'!B12</f>
        <v>资产占有单位填表人：</v>
      </c>
      <c r="O28" s="32" t="e">
        <f>"评估人员："&amp;B8G26</f>
        <v>#NAME?</v>
      </c>
    </row>
    <row r="29" ht="15.75" customHeight="1">
      <c r="A29" s="32" t="str">
        <f>'填表说明'!B16</f>
        <v>填表日期：2017年01月10日</v>
      </c>
    </row>
  </sheetData>
  <sheetProtection/>
  <mergeCells count="21">
    <mergeCell ref="A2:U2"/>
    <mergeCell ref="A3:U3"/>
    <mergeCell ref="K5:L5"/>
    <mergeCell ref="M5:N5"/>
    <mergeCell ref="O5:P5"/>
    <mergeCell ref="Q5:S5"/>
    <mergeCell ref="A25:C25"/>
    <mergeCell ref="A26:C26"/>
    <mergeCell ref="A27:C27"/>
    <mergeCell ref="A5:A6"/>
    <mergeCell ref="B5:B6"/>
    <mergeCell ref="C5:C6"/>
    <mergeCell ref="D5:D6"/>
    <mergeCell ref="E5:E6"/>
    <mergeCell ref="F5:F6"/>
    <mergeCell ref="G5:G6"/>
    <mergeCell ref="H5:H6"/>
    <mergeCell ref="I5:I6"/>
    <mergeCell ref="J5:J6"/>
    <mergeCell ref="T5:T6"/>
    <mergeCell ref="U5:U6"/>
  </mergeCells>
  <hyperlinks>
    <hyperlink ref="A1" location="索引目录!D46" display="返回索引页"/>
    <hyperlink ref="B1" location="固定资产汇总!B26" display="返回"/>
  </hyperlinks>
  <printOptions horizontalCentered="1"/>
  <pageMargins left="0.35" right="0.35" top="0.79" bottom="0.79" header="1.03" footer="0.51"/>
  <pageSetup fitToHeight="0" fitToWidth="1" horizontalDpi="300" verticalDpi="300" orientation="landscape" paperSize="9" scale="76"/>
  <headerFooter alignWithMargins="0">
    <oddHeader>&amp;R&amp;"宋体,常规"&amp;10表&amp;"Times New Roman,常规"5-7
&amp;"宋体,常规"共&amp;"Times New Roman,常规"&amp;N&amp;"宋体,常规"页第&amp;"Times New Roman,常规"&amp;P&amp;"宋体,常规"页</oddHeader>
  </headerFooter>
  <legacyDrawing r:id="rId2"/>
</worksheet>
</file>

<file path=xl/worksheets/sheet56.xml><?xml version="1.0" encoding="utf-8"?>
<worksheet xmlns="http://schemas.openxmlformats.org/spreadsheetml/2006/main" xmlns:r="http://schemas.openxmlformats.org/officeDocument/2006/relationships">
  <sheetPr>
    <tabColor indexed="13"/>
    <pageSetUpPr fitToPage="1"/>
  </sheetPr>
  <dimension ref="A1:U29"/>
  <sheetViews>
    <sheetView workbookViewId="0" topLeftCell="A1">
      <selection activeCell="A5" sqref="A5:A6"/>
    </sheetView>
  </sheetViews>
  <sheetFormatPr defaultColWidth="8.75390625" defaultRowHeight="15.75" customHeight="1" outlineLevelCol="1"/>
  <cols>
    <col min="1" max="1" width="4.375" style="13" customWidth="1"/>
    <col min="2" max="2" width="6.875" style="13" customWidth="1"/>
    <col min="3" max="3" width="11.00390625" style="13" customWidth="1"/>
    <col min="4" max="4" width="9.00390625" style="13" bestFit="1" customWidth="1"/>
    <col min="5" max="5" width="8.00390625" style="13" customWidth="1" outlineLevel="1"/>
    <col min="6" max="6" width="9.00390625" style="13" bestFit="1" customWidth="1"/>
    <col min="7" max="9" width="4.375" style="13" customWidth="1"/>
    <col min="10" max="10" width="4.00390625" style="13" customWidth="1"/>
    <col min="11" max="12" width="11.00390625" style="13" customWidth="1" outlineLevel="1"/>
    <col min="13" max="17" width="11.00390625" style="13" customWidth="1"/>
    <col min="18" max="18" width="7.00390625" style="13" customWidth="1"/>
    <col min="19" max="19" width="11.00390625" style="13" customWidth="1"/>
    <col min="20" max="20" width="5.125" style="13" customWidth="1"/>
    <col min="21" max="21" width="5.50390625" style="13" customWidth="1"/>
    <col min="22" max="32" width="9.00390625" style="13" bestFit="1" customWidth="1"/>
    <col min="33" max="16384" width="8.75390625" style="13" customWidth="1"/>
  </cols>
  <sheetData>
    <row r="1" spans="1:21" ht="14.25">
      <c r="A1" s="14" t="s">
        <v>98</v>
      </c>
      <c r="B1" s="15" t="s">
        <v>223</v>
      </c>
      <c r="C1" s="16"/>
      <c r="D1" s="16"/>
      <c r="E1" s="16"/>
      <c r="F1" s="16"/>
      <c r="G1" s="16"/>
      <c r="H1" s="16"/>
      <c r="I1" s="16"/>
      <c r="J1" s="16"/>
      <c r="K1" s="16"/>
      <c r="L1" s="16"/>
      <c r="M1" s="16"/>
      <c r="N1" s="16"/>
      <c r="O1" s="16"/>
      <c r="P1" s="16"/>
      <c r="Q1" s="16"/>
      <c r="R1" s="16"/>
      <c r="S1" s="16"/>
      <c r="T1" s="16"/>
      <c r="U1" s="16"/>
    </row>
    <row r="2" spans="1:21" s="11" customFormat="1" ht="30" customHeight="1">
      <c r="A2" s="17" t="s">
        <v>549</v>
      </c>
      <c r="B2" s="18"/>
      <c r="C2" s="18"/>
      <c r="D2" s="18"/>
      <c r="E2" s="18"/>
      <c r="F2" s="18"/>
      <c r="G2" s="18"/>
      <c r="H2" s="18"/>
      <c r="I2" s="18"/>
      <c r="J2" s="18"/>
      <c r="K2" s="18"/>
      <c r="L2" s="18"/>
      <c r="M2" s="18"/>
      <c r="N2" s="18"/>
      <c r="O2" s="18"/>
      <c r="P2" s="18"/>
      <c r="Q2" s="18"/>
      <c r="R2" s="18"/>
      <c r="S2" s="18"/>
      <c r="T2" s="18"/>
      <c r="U2" s="18"/>
    </row>
    <row r="3" spans="1:21" ht="13.5" customHeight="1">
      <c r="A3" s="19" t="str">
        <f>'填表说明'!B9</f>
        <v>评估基准日：2016年12月31日</v>
      </c>
      <c r="B3" s="19"/>
      <c r="C3" s="19"/>
      <c r="D3" s="19"/>
      <c r="E3" s="19"/>
      <c r="F3" s="19"/>
      <c r="G3" s="19"/>
      <c r="H3" s="19"/>
      <c r="I3" s="33"/>
      <c r="J3" s="33"/>
      <c r="K3" s="33"/>
      <c r="L3" s="33"/>
      <c r="M3" s="33"/>
      <c r="N3" s="33"/>
      <c r="O3" s="33"/>
      <c r="P3" s="33"/>
      <c r="Q3" s="33"/>
      <c r="R3" s="33"/>
      <c r="S3" s="33"/>
      <c r="T3" s="33"/>
      <c r="U3" s="33"/>
    </row>
    <row r="4" spans="1:21" ht="15.75" customHeight="1">
      <c r="A4" s="20" t="str">
        <f>'填表说明'!B11</f>
        <v>资产占有单位名称：黑龙江斯达特兽药有限公司</v>
      </c>
      <c r="U4" s="34" t="s">
        <v>100</v>
      </c>
    </row>
    <row r="5" spans="1:21" s="12" customFormat="1" ht="15.75" customHeight="1">
      <c r="A5" s="21" t="s">
        <v>173</v>
      </c>
      <c r="B5" s="21"/>
      <c r="C5" s="72"/>
      <c r="D5" s="72"/>
      <c r="E5" s="81" t="s">
        <v>446</v>
      </c>
      <c r="F5" s="72"/>
      <c r="G5" s="72"/>
      <c r="H5" s="72"/>
      <c r="I5" s="72"/>
      <c r="J5" s="72"/>
      <c r="K5" s="21" t="s">
        <v>205</v>
      </c>
      <c r="L5" s="43"/>
      <c r="M5" s="85" t="s">
        <v>206</v>
      </c>
      <c r="N5" s="86"/>
      <c r="O5" s="21" t="s">
        <v>207</v>
      </c>
      <c r="P5" s="24"/>
      <c r="Q5" s="21" t="s">
        <v>208</v>
      </c>
      <c r="R5" s="24"/>
      <c r="S5" s="24"/>
      <c r="T5" s="72" t="s">
        <v>228</v>
      </c>
      <c r="U5" s="72" t="s">
        <v>176</v>
      </c>
    </row>
    <row r="6" spans="1:21" s="12" customFormat="1" ht="15.75" customHeight="1">
      <c r="A6" s="24"/>
      <c r="B6" s="24"/>
      <c r="C6" s="24"/>
      <c r="D6" s="24"/>
      <c r="E6" s="82"/>
      <c r="F6" s="24"/>
      <c r="G6" s="24"/>
      <c r="H6" s="24"/>
      <c r="I6" s="24"/>
      <c r="J6" s="24"/>
      <c r="K6" s="21" t="s">
        <v>454</v>
      </c>
      <c r="L6" s="22" t="s">
        <v>455</v>
      </c>
      <c r="M6" s="45" t="s">
        <v>454</v>
      </c>
      <c r="N6" s="21" t="s">
        <v>455</v>
      </c>
      <c r="O6" s="21" t="s">
        <v>454</v>
      </c>
      <c r="P6" s="21" t="s">
        <v>455</v>
      </c>
      <c r="Q6" s="21" t="s">
        <v>454</v>
      </c>
      <c r="R6" s="21" t="s">
        <v>392</v>
      </c>
      <c r="S6" s="21" t="s">
        <v>455</v>
      </c>
      <c r="T6" s="24"/>
      <c r="U6" s="24"/>
    </row>
    <row r="7" spans="1:21" ht="15.75" customHeight="1">
      <c r="A7" s="24"/>
      <c r="B7" s="25"/>
      <c r="C7" s="25"/>
      <c r="D7" s="24"/>
      <c r="E7" s="83"/>
      <c r="F7" s="25"/>
      <c r="G7" s="24"/>
      <c r="H7" s="24"/>
      <c r="I7" s="26"/>
      <c r="J7" s="26"/>
      <c r="K7" s="28"/>
      <c r="L7" s="27"/>
      <c r="M7" s="29"/>
      <c r="N7" s="28"/>
      <c r="O7" s="28"/>
      <c r="P7" s="28"/>
      <c r="Q7" s="28"/>
      <c r="R7" s="75"/>
      <c r="S7" s="28">
        <f aca="true" t="shared" si="0" ref="S7:S24">ROUND(Q7*R7/100,0)</f>
        <v>0</v>
      </c>
      <c r="T7" s="28">
        <f aca="true" t="shared" si="1" ref="T7:T27">IF(P7=0,"",(S7-P7)/P7*100)</f>
      </c>
      <c r="U7" s="35"/>
    </row>
    <row r="8" spans="1:21" ht="15.75" customHeight="1">
      <c r="A8" s="24"/>
      <c r="B8" s="25"/>
      <c r="C8" s="25"/>
      <c r="D8" s="24"/>
      <c r="E8" s="83"/>
      <c r="F8" s="25"/>
      <c r="G8" s="24"/>
      <c r="H8" s="24"/>
      <c r="I8" s="26"/>
      <c r="J8" s="26"/>
      <c r="K8" s="28"/>
      <c r="L8" s="27"/>
      <c r="M8" s="29"/>
      <c r="N8" s="28"/>
      <c r="O8" s="28"/>
      <c r="P8" s="28"/>
      <c r="Q8" s="28"/>
      <c r="R8" s="75"/>
      <c r="S8" s="28">
        <f t="shared" si="0"/>
        <v>0</v>
      </c>
      <c r="T8" s="28">
        <f t="shared" si="1"/>
      </c>
      <c r="U8" s="35"/>
    </row>
    <row r="9" spans="1:21" ht="15.75" customHeight="1">
      <c r="A9" s="24"/>
      <c r="B9" s="25"/>
      <c r="C9" s="25"/>
      <c r="D9" s="24"/>
      <c r="E9" s="83"/>
      <c r="F9" s="25"/>
      <c r="G9" s="24"/>
      <c r="H9" s="24"/>
      <c r="I9" s="26"/>
      <c r="J9" s="26"/>
      <c r="K9" s="28"/>
      <c r="L9" s="27"/>
      <c r="M9" s="29"/>
      <c r="N9" s="28"/>
      <c r="O9" s="28"/>
      <c r="P9" s="28"/>
      <c r="Q9" s="28"/>
      <c r="R9" s="75"/>
      <c r="S9" s="28">
        <f t="shared" si="0"/>
        <v>0</v>
      </c>
      <c r="T9" s="28">
        <f t="shared" si="1"/>
      </c>
      <c r="U9" s="35"/>
    </row>
    <row r="10" spans="1:21" ht="15.75" customHeight="1">
      <c r="A10" s="24"/>
      <c r="B10" s="25"/>
      <c r="C10" s="25"/>
      <c r="D10" s="24"/>
      <c r="E10" s="83"/>
      <c r="F10" s="25"/>
      <c r="G10" s="24"/>
      <c r="H10" s="24"/>
      <c r="I10" s="26"/>
      <c r="J10" s="26"/>
      <c r="K10" s="28"/>
      <c r="L10" s="27"/>
      <c r="M10" s="29"/>
      <c r="N10" s="28"/>
      <c r="O10" s="28"/>
      <c r="P10" s="28"/>
      <c r="Q10" s="28"/>
      <c r="R10" s="75"/>
      <c r="S10" s="28">
        <f t="shared" si="0"/>
        <v>0</v>
      </c>
      <c r="T10" s="28">
        <f t="shared" si="1"/>
      </c>
      <c r="U10" s="35"/>
    </row>
    <row r="11" spans="1:21" ht="15.75" customHeight="1">
      <c r="A11" s="24"/>
      <c r="B11" s="25"/>
      <c r="C11" s="25"/>
      <c r="D11" s="24"/>
      <c r="E11" s="83"/>
      <c r="F11" s="25"/>
      <c r="G11" s="24"/>
      <c r="H11" s="24"/>
      <c r="I11" s="26"/>
      <c r="J11" s="26"/>
      <c r="K11" s="28"/>
      <c r="L11" s="27"/>
      <c r="M11" s="29"/>
      <c r="N11" s="28"/>
      <c r="O11" s="28"/>
      <c r="P11" s="28"/>
      <c r="Q11" s="28"/>
      <c r="R11" s="75"/>
      <c r="S11" s="28">
        <f t="shared" si="0"/>
        <v>0</v>
      </c>
      <c r="T11" s="28">
        <f t="shared" si="1"/>
      </c>
      <c r="U11" s="35"/>
    </row>
    <row r="12" spans="1:21" ht="15.75" customHeight="1">
      <c r="A12" s="24"/>
      <c r="B12" s="25"/>
      <c r="C12" s="25"/>
      <c r="D12" s="24"/>
      <c r="E12" s="83"/>
      <c r="F12" s="25"/>
      <c r="G12" s="24"/>
      <c r="H12" s="24"/>
      <c r="I12" s="26"/>
      <c r="J12" s="26"/>
      <c r="K12" s="28"/>
      <c r="L12" s="27"/>
      <c r="M12" s="29"/>
      <c r="N12" s="28"/>
      <c r="O12" s="28"/>
      <c r="P12" s="28"/>
      <c r="Q12" s="28"/>
      <c r="R12" s="75"/>
      <c r="S12" s="28">
        <f t="shared" si="0"/>
        <v>0</v>
      </c>
      <c r="T12" s="28">
        <f t="shared" si="1"/>
      </c>
      <c r="U12" s="35"/>
    </row>
    <row r="13" spans="1:21" ht="15.75" customHeight="1">
      <c r="A13" s="24"/>
      <c r="B13" s="25"/>
      <c r="C13" s="25"/>
      <c r="D13" s="24"/>
      <c r="E13" s="83"/>
      <c r="F13" s="25"/>
      <c r="G13" s="24"/>
      <c r="H13" s="24"/>
      <c r="I13" s="26"/>
      <c r="J13" s="26"/>
      <c r="K13" s="28"/>
      <c r="L13" s="27"/>
      <c r="M13" s="29"/>
      <c r="N13" s="28"/>
      <c r="O13" s="28"/>
      <c r="P13" s="28"/>
      <c r="Q13" s="28"/>
      <c r="R13" s="75"/>
      <c r="S13" s="28">
        <f t="shared" si="0"/>
        <v>0</v>
      </c>
      <c r="T13" s="28">
        <f t="shared" si="1"/>
      </c>
      <c r="U13" s="35"/>
    </row>
    <row r="14" spans="1:21" ht="15.75" customHeight="1">
      <c r="A14" s="24"/>
      <c r="B14" s="25"/>
      <c r="C14" s="25"/>
      <c r="D14" s="24"/>
      <c r="E14" s="83"/>
      <c r="F14" s="25"/>
      <c r="G14" s="24"/>
      <c r="H14" s="24"/>
      <c r="I14" s="26"/>
      <c r="J14" s="26"/>
      <c r="K14" s="28"/>
      <c r="L14" s="27"/>
      <c r="M14" s="29"/>
      <c r="N14" s="28"/>
      <c r="O14" s="28"/>
      <c r="P14" s="28"/>
      <c r="Q14" s="28"/>
      <c r="R14" s="75"/>
      <c r="S14" s="28">
        <f t="shared" si="0"/>
        <v>0</v>
      </c>
      <c r="T14" s="28">
        <f t="shared" si="1"/>
      </c>
      <c r="U14" s="35"/>
    </row>
    <row r="15" spans="1:21" ht="15.75" customHeight="1">
      <c r="A15" s="24"/>
      <c r="B15" s="25"/>
      <c r="C15" s="25"/>
      <c r="D15" s="24"/>
      <c r="E15" s="83"/>
      <c r="F15" s="25"/>
      <c r="G15" s="24"/>
      <c r="H15" s="24"/>
      <c r="I15" s="26"/>
      <c r="J15" s="26"/>
      <c r="K15" s="28"/>
      <c r="L15" s="27"/>
      <c r="M15" s="29"/>
      <c r="N15" s="28"/>
      <c r="O15" s="28"/>
      <c r="P15" s="28"/>
      <c r="Q15" s="28"/>
      <c r="R15" s="75"/>
      <c r="S15" s="28">
        <f t="shared" si="0"/>
        <v>0</v>
      </c>
      <c r="T15" s="28">
        <f t="shared" si="1"/>
      </c>
      <c r="U15" s="35"/>
    </row>
    <row r="16" spans="1:21" ht="15.75" customHeight="1">
      <c r="A16" s="24"/>
      <c r="B16" s="25"/>
      <c r="C16" s="25"/>
      <c r="D16" s="24"/>
      <c r="E16" s="83"/>
      <c r="F16" s="25"/>
      <c r="G16" s="24"/>
      <c r="H16" s="24"/>
      <c r="I16" s="26"/>
      <c r="J16" s="26"/>
      <c r="K16" s="28"/>
      <c r="L16" s="27"/>
      <c r="M16" s="29"/>
      <c r="N16" s="28"/>
      <c r="O16" s="28"/>
      <c r="P16" s="28"/>
      <c r="Q16" s="28"/>
      <c r="R16" s="75"/>
      <c r="S16" s="28">
        <f t="shared" si="0"/>
        <v>0</v>
      </c>
      <c r="T16" s="28">
        <f t="shared" si="1"/>
      </c>
      <c r="U16" s="35"/>
    </row>
    <row r="17" spans="1:21" ht="15.75" customHeight="1">
      <c r="A17" s="24"/>
      <c r="B17" s="25"/>
      <c r="C17" s="25"/>
      <c r="D17" s="24"/>
      <c r="E17" s="83"/>
      <c r="F17" s="25"/>
      <c r="G17" s="24"/>
      <c r="H17" s="24"/>
      <c r="I17" s="26"/>
      <c r="J17" s="26"/>
      <c r="K17" s="28"/>
      <c r="L17" s="27"/>
      <c r="M17" s="29"/>
      <c r="N17" s="28"/>
      <c r="O17" s="28"/>
      <c r="P17" s="28"/>
      <c r="Q17" s="28"/>
      <c r="R17" s="75"/>
      <c r="S17" s="28">
        <f t="shared" si="0"/>
        <v>0</v>
      </c>
      <c r="T17" s="28">
        <f t="shared" si="1"/>
      </c>
      <c r="U17" s="35"/>
    </row>
    <row r="18" spans="1:21" ht="15.75" customHeight="1">
      <c r="A18" s="24"/>
      <c r="B18" s="25"/>
      <c r="C18" s="25"/>
      <c r="D18" s="24"/>
      <c r="E18" s="83"/>
      <c r="F18" s="25"/>
      <c r="G18" s="24"/>
      <c r="H18" s="24"/>
      <c r="I18" s="26"/>
      <c r="J18" s="26"/>
      <c r="K18" s="28"/>
      <c r="L18" s="27"/>
      <c r="M18" s="29"/>
      <c r="N18" s="28"/>
      <c r="O18" s="28"/>
      <c r="P18" s="28"/>
      <c r="Q18" s="28"/>
      <c r="R18" s="75"/>
      <c r="S18" s="28">
        <f t="shared" si="0"/>
        <v>0</v>
      </c>
      <c r="T18" s="28">
        <f t="shared" si="1"/>
      </c>
      <c r="U18" s="35"/>
    </row>
    <row r="19" spans="1:21" ht="15.75" customHeight="1">
      <c r="A19" s="24"/>
      <c r="B19" s="25"/>
      <c r="C19" s="25"/>
      <c r="D19" s="24"/>
      <c r="E19" s="83"/>
      <c r="F19" s="25"/>
      <c r="G19" s="24"/>
      <c r="H19" s="24"/>
      <c r="I19" s="26"/>
      <c r="J19" s="26"/>
      <c r="K19" s="28"/>
      <c r="L19" s="27"/>
      <c r="M19" s="29"/>
      <c r="N19" s="28"/>
      <c r="O19" s="28"/>
      <c r="P19" s="28"/>
      <c r="Q19" s="28"/>
      <c r="R19" s="75"/>
      <c r="S19" s="28">
        <f t="shared" si="0"/>
        <v>0</v>
      </c>
      <c r="T19" s="28">
        <f t="shared" si="1"/>
      </c>
      <c r="U19" s="35"/>
    </row>
    <row r="20" spans="1:21" ht="15.75" customHeight="1">
      <c r="A20" s="24"/>
      <c r="B20" s="25"/>
      <c r="C20" s="25"/>
      <c r="D20" s="24"/>
      <c r="E20" s="83"/>
      <c r="F20" s="25"/>
      <c r="G20" s="24"/>
      <c r="H20" s="24"/>
      <c r="I20" s="26"/>
      <c r="J20" s="26"/>
      <c r="K20" s="28"/>
      <c r="L20" s="27"/>
      <c r="M20" s="29"/>
      <c r="N20" s="28"/>
      <c r="O20" s="28"/>
      <c r="P20" s="28"/>
      <c r="Q20" s="28"/>
      <c r="R20" s="75"/>
      <c r="S20" s="28">
        <f t="shared" si="0"/>
        <v>0</v>
      </c>
      <c r="T20" s="28">
        <f t="shared" si="1"/>
      </c>
      <c r="U20" s="35"/>
    </row>
    <row r="21" spans="1:21" ht="15.75" customHeight="1">
      <c r="A21" s="24"/>
      <c r="B21" s="25"/>
      <c r="C21" s="25"/>
      <c r="D21" s="24"/>
      <c r="E21" s="83"/>
      <c r="F21" s="25"/>
      <c r="G21" s="24"/>
      <c r="H21" s="24"/>
      <c r="I21" s="26"/>
      <c r="J21" s="26"/>
      <c r="K21" s="28"/>
      <c r="L21" s="27"/>
      <c r="M21" s="29"/>
      <c r="N21" s="28"/>
      <c r="O21" s="28"/>
      <c r="P21" s="28"/>
      <c r="Q21" s="28"/>
      <c r="R21" s="75"/>
      <c r="S21" s="28">
        <f t="shared" si="0"/>
        <v>0</v>
      </c>
      <c r="T21" s="28">
        <f t="shared" si="1"/>
      </c>
      <c r="U21" s="35"/>
    </row>
    <row r="22" spans="1:21" ht="15.75" customHeight="1">
      <c r="A22" s="24"/>
      <c r="B22" s="25"/>
      <c r="C22" s="25"/>
      <c r="D22" s="24"/>
      <c r="E22" s="83"/>
      <c r="F22" s="25"/>
      <c r="G22" s="24"/>
      <c r="H22" s="24"/>
      <c r="I22" s="26"/>
      <c r="J22" s="26"/>
      <c r="K22" s="28"/>
      <c r="L22" s="27"/>
      <c r="M22" s="29"/>
      <c r="N22" s="28"/>
      <c r="O22" s="28"/>
      <c r="P22" s="28"/>
      <c r="Q22" s="28"/>
      <c r="R22" s="75"/>
      <c r="S22" s="28">
        <f t="shared" si="0"/>
        <v>0</v>
      </c>
      <c r="T22" s="28">
        <f t="shared" si="1"/>
      </c>
      <c r="U22" s="35"/>
    </row>
    <row r="23" spans="1:21" ht="15.75" customHeight="1">
      <c r="A23" s="24"/>
      <c r="B23" s="25"/>
      <c r="C23" s="25"/>
      <c r="D23" s="24"/>
      <c r="E23" s="83"/>
      <c r="F23" s="25"/>
      <c r="G23" s="24"/>
      <c r="H23" s="24"/>
      <c r="I23" s="26"/>
      <c r="J23" s="26"/>
      <c r="K23" s="28"/>
      <c r="L23" s="27"/>
      <c r="M23" s="29"/>
      <c r="N23" s="28"/>
      <c r="O23" s="28"/>
      <c r="P23" s="28"/>
      <c r="Q23" s="28"/>
      <c r="R23" s="75"/>
      <c r="S23" s="28">
        <f t="shared" si="0"/>
        <v>0</v>
      </c>
      <c r="T23" s="28">
        <f t="shared" si="1"/>
      </c>
      <c r="U23" s="35"/>
    </row>
    <row r="24" spans="1:21" ht="15.75" customHeight="1">
      <c r="A24" s="24"/>
      <c r="B24" s="25"/>
      <c r="C24" s="25"/>
      <c r="D24" s="24"/>
      <c r="E24" s="83"/>
      <c r="F24" s="25"/>
      <c r="G24" s="24"/>
      <c r="H24" s="24"/>
      <c r="I24" s="26"/>
      <c r="J24" s="26"/>
      <c r="K24" s="28"/>
      <c r="L24" s="27"/>
      <c r="M24" s="29"/>
      <c r="N24" s="28"/>
      <c r="O24" s="28"/>
      <c r="P24" s="28"/>
      <c r="Q24" s="28"/>
      <c r="R24" s="75"/>
      <c r="S24" s="28">
        <f t="shared" si="0"/>
        <v>0</v>
      </c>
      <c r="T24" s="28">
        <f t="shared" si="1"/>
      </c>
      <c r="U24" s="35"/>
    </row>
    <row r="25" spans="1:21" ht="15.75" customHeight="1">
      <c r="A25" s="21" t="s">
        <v>335</v>
      </c>
      <c r="B25" s="21"/>
      <c r="C25" s="21"/>
      <c r="D25" s="24"/>
      <c r="E25" s="83"/>
      <c r="F25" s="25"/>
      <c r="G25" s="24"/>
      <c r="H25" s="24"/>
      <c r="I25" s="26"/>
      <c r="J25" s="26"/>
      <c r="K25" s="28">
        <f>SUM(K7:K24)</f>
        <v>0</v>
      </c>
      <c r="L25" s="27">
        <f aca="true" t="shared" si="2" ref="L25:S25">SUM(L7:L24)</f>
        <v>0</v>
      </c>
      <c r="M25" s="29">
        <f t="shared" si="2"/>
        <v>0</v>
      </c>
      <c r="N25" s="28">
        <f t="shared" si="2"/>
        <v>0</v>
      </c>
      <c r="O25" s="28">
        <f t="shared" si="2"/>
        <v>0</v>
      </c>
      <c r="P25" s="28">
        <f t="shared" si="2"/>
        <v>0</v>
      </c>
      <c r="Q25" s="28">
        <f t="shared" si="2"/>
        <v>0</v>
      </c>
      <c r="R25" s="75"/>
      <c r="S25" s="28">
        <f t="shared" si="2"/>
        <v>0</v>
      </c>
      <c r="T25" s="28">
        <f t="shared" si="1"/>
      </c>
      <c r="U25" s="35"/>
    </row>
    <row r="26" spans="1:21" ht="15.75" customHeight="1">
      <c r="A26" s="21" t="s">
        <v>548</v>
      </c>
      <c r="B26" s="21"/>
      <c r="C26" s="21"/>
      <c r="D26" s="24"/>
      <c r="E26" s="83"/>
      <c r="F26" s="35"/>
      <c r="G26" s="24"/>
      <c r="H26" s="24"/>
      <c r="I26" s="26"/>
      <c r="J26" s="26"/>
      <c r="K26" s="28"/>
      <c r="L26" s="27"/>
      <c r="M26" s="29"/>
      <c r="N26" s="28"/>
      <c r="O26" s="28"/>
      <c r="P26" s="28">
        <f>N26</f>
        <v>0</v>
      </c>
      <c r="Q26" s="28"/>
      <c r="R26" s="75"/>
      <c r="S26" s="28">
        <v>0</v>
      </c>
      <c r="T26" s="28">
        <f t="shared" si="1"/>
      </c>
      <c r="U26" s="35"/>
    </row>
    <row r="27" spans="1:21" ht="15.75" customHeight="1">
      <c r="A27" s="21" t="s">
        <v>426</v>
      </c>
      <c r="B27" s="21"/>
      <c r="C27" s="21"/>
      <c r="D27" s="24"/>
      <c r="E27" s="84"/>
      <c r="F27" s="24"/>
      <c r="G27" s="24"/>
      <c r="H27" s="24"/>
      <c r="I27" s="26"/>
      <c r="J27" s="26"/>
      <c r="K27" s="28">
        <f>K25-K26</f>
        <v>0</v>
      </c>
      <c r="L27" s="27">
        <f aca="true" t="shared" si="3" ref="L27:S27">L25-L26</f>
        <v>0</v>
      </c>
      <c r="M27" s="29">
        <f t="shared" si="3"/>
        <v>0</v>
      </c>
      <c r="N27" s="28">
        <f t="shared" si="3"/>
        <v>0</v>
      </c>
      <c r="O27" s="28">
        <f t="shared" si="3"/>
        <v>0</v>
      </c>
      <c r="P27" s="28">
        <f t="shared" si="3"/>
        <v>0</v>
      </c>
      <c r="Q27" s="28">
        <f t="shared" si="3"/>
        <v>0</v>
      </c>
      <c r="R27" s="75"/>
      <c r="S27" s="28">
        <f t="shared" si="3"/>
        <v>0</v>
      </c>
      <c r="T27" s="28">
        <f t="shared" si="1"/>
      </c>
      <c r="U27" s="35"/>
    </row>
    <row r="28" spans="1:15" ht="15.75" customHeight="1">
      <c r="A28" s="32" t="str">
        <f>'填表说明'!B12</f>
        <v>资产占有单位填表人：</v>
      </c>
      <c r="O28" s="32" t="e">
        <f>"评估人员："&amp;B8G26</f>
        <v>#NAME?</v>
      </c>
    </row>
    <row r="29" ht="15.75" customHeight="1">
      <c r="A29" s="32" t="str">
        <f>'填表说明'!B16</f>
        <v>填表日期：2017年01月10日</v>
      </c>
    </row>
  </sheetData>
  <sheetProtection/>
  <mergeCells count="21">
    <mergeCell ref="A2:U2"/>
    <mergeCell ref="A3:U3"/>
    <mergeCell ref="K5:L5"/>
    <mergeCell ref="M5:N5"/>
    <mergeCell ref="O5:P5"/>
    <mergeCell ref="Q5:S5"/>
    <mergeCell ref="A25:C25"/>
    <mergeCell ref="A26:C26"/>
    <mergeCell ref="A27:C27"/>
    <mergeCell ref="A5:A6"/>
    <mergeCell ref="B5:B6"/>
    <mergeCell ref="C5:C6"/>
    <mergeCell ref="D5:D6"/>
    <mergeCell ref="E5:E6"/>
    <mergeCell ref="F5:F6"/>
    <mergeCell ref="G5:G6"/>
    <mergeCell ref="H5:H6"/>
    <mergeCell ref="I5:I6"/>
    <mergeCell ref="J5:J6"/>
    <mergeCell ref="T5:T6"/>
    <mergeCell ref="U5:U6"/>
  </mergeCells>
  <hyperlinks>
    <hyperlink ref="A1" location="索引目录!D47" display="返回索引页"/>
    <hyperlink ref="B1" location="固定资产汇总!B28" display="返回"/>
  </hyperlinks>
  <printOptions horizontalCentered="1"/>
  <pageMargins left="0.35" right="0.35" top="0.79" bottom="0.79" header="1.03" footer="0.51"/>
  <pageSetup fitToHeight="0" fitToWidth="1" horizontalDpi="300" verticalDpi="300" orientation="landscape" paperSize="9" scale="76"/>
  <headerFooter alignWithMargins="0">
    <oddHeader>&amp;R&amp;"宋体,常规"&amp;10表&amp;"Times New Roman,常规"5-8
&amp;"宋体,常规"共&amp;"Times New Roman,常规"&amp;N&amp;"宋体,常规"页第&amp;"Times New Roman,常规"&amp;P&amp;"宋体,常规"页</oddHeader>
  </headerFooter>
  <legacyDrawing r:id="rId2"/>
</worksheet>
</file>

<file path=xl/worksheets/sheet57.xml><?xml version="1.0" encoding="utf-8"?>
<worksheet xmlns="http://schemas.openxmlformats.org/spreadsheetml/2006/main" xmlns:r="http://schemas.openxmlformats.org/officeDocument/2006/relationships">
  <sheetPr>
    <pageSetUpPr fitToPage="1"/>
  </sheetPr>
  <dimension ref="A1:H29"/>
  <sheetViews>
    <sheetView workbookViewId="0" topLeftCell="A1">
      <selection activeCell="F11" sqref="F11"/>
    </sheetView>
  </sheetViews>
  <sheetFormatPr defaultColWidth="8.75390625" defaultRowHeight="15.75" customHeight="1" outlineLevelCol="1"/>
  <cols>
    <col min="1" max="1" width="6.25390625" style="13" customWidth="1"/>
    <col min="2" max="2" width="28.00390625" style="13" customWidth="1"/>
    <col min="3" max="3" width="19.125" style="13" hidden="1" customWidth="1" outlineLevel="1"/>
    <col min="4" max="4" width="19.125" style="13" customWidth="1" collapsed="1"/>
    <col min="5" max="5" width="19.125" style="13" hidden="1" customWidth="1"/>
    <col min="6" max="7" width="19.125" style="13" customWidth="1"/>
    <col min="8" max="8" width="11.00390625" style="13" customWidth="1"/>
    <col min="9" max="32" width="9.00390625" style="13" bestFit="1" customWidth="1"/>
    <col min="33" max="16384" width="8.75390625" style="13" customWidth="1"/>
  </cols>
  <sheetData>
    <row r="1" spans="1:8" ht="15">
      <c r="A1" s="14" t="s">
        <v>98</v>
      </c>
      <c r="B1" s="15" t="s">
        <v>223</v>
      </c>
      <c r="C1" s="16"/>
      <c r="D1" s="16"/>
      <c r="E1" s="16"/>
      <c r="F1" s="16"/>
      <c r="G1" s="16"/>
      <c r="H1" s="16"/>
    </row>
    <row r="2" spans="1:8" s="11" customFormat="1" ht="30" customHeight="1">
      <c r="A2" s="17" t="s">
        <v>550</v>
      </c>
      <c r="B2" s="18"/>
      <c r="C2" s="18"/>
      <c r="D2" s="18"/>
      <c r="E2" s="18"/>
      <c r="F2" s="18"/>
      <c r="G2" s="18"/>
      <c r="H2" s="18"/>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55" t="s">
        <v>100</v>
      </c>
    </row>
    <row r="5" spans="1:8" s="54" customFormat="1" ht="15.75" customHeight="1">
      <c r="A5" s="56" t="s">
        <v>273</v>
      </c>
      <c r="B5" s="56" t="s">
        <v>225</v>
      </c>
      <c r="C5" s="57" t="s">
        <v>205</v>
      </c>
      <c r="D5" s="56" t="s">
        <v>206</v>
      </c>
      <c r="E5" s="56" t="s">
        <v>207</v>
      </c>
      <c r="F5" s="56" t="s">
        <v>208</v>
      </c>
      <c r="G5" s="58" t="s">
        <v>227</v>
      </c>
      <c r="H5" s="56" t="s">
        <v>228</v>
      </c>
    </row>
    <row r="6" spans="1:8" ht="15.75" customHeight="1">
      <c r="A6" s="56" t="s">
        <v>551</v>
      </c>
      <c r="B6" s="80"/>
      <c r="C6" s="27"/>
      <c r="D6" s="29"/>
      <c r="E6" s="28"/>
      <c r="F6" s="28">
        <f>D6*0.9</f>
        <v>0</v>
      </c>
      <c r="G6" s="28"/>
      <c r="H6" s="59"/>
    </row>
    <row r="7" spans="1:8" ht="15.75" customHeight="1">
      <c r="A7" s="56"/>
      <c r="B7" s="80"/>
      <c r="C7" s="27"/>
      <c r="D7" s="29"/>
      <c r="E7" s="28"/>
      <c r="F7" s="28"/>
      <c r="G7" s="28"/>
      <c r="H7" s="59"/>
    </row>
    <row r="8" spans="1:8" ht="15.75" customHeight="1">
      <c r="A8" s="56"/>
      <c r="B8" s="56"/>
      <c r="C8" s="27"/>
      <c r="D8" s="29"/>
      <c r="E8" s="28"/>
      <c r="F8" s="28"/>
      <c r="G8" s="28"/>
      <c r="H8" s="59"/>
    </row>
    <row r="9" spans="1:8" ht="15.75" customHeight="1">
      <c r="A9" s="56"/>
      <c r="B9" s="56"/>
      <c r="C9" s="27"/>
      <c r="D9" s="29"/>
      <c r="E9" s="28"/>
      <c r="F9" s="28"/>
      <c r="G9" s="28"/>
      <c r="H9" s="59"/>
    </row>
    <row r="10" spans="1:8" ht="15.75" customHeight="1">
      <c r="A10" s="56"/>
      <c r="B10" s="56"/>
      <c r="C10" s="27"/>
      <c r="D10" s="29"/>
      <c r="E10" s="28"/>
      <c r="F10" s="28"/>
      <c r="G10" s="28"/>
      <c r="H10" s="59"/>
    </row>
    <row r="11" spans="1:8" ht="15.75" customHeight="1">
      <c r="A11" s="56"/>
      <c r="B11" s="35"/>
      <c r="C11" s="27"/>
      <c r="D11" s="29"/>
      <c r="E11" s="28"/>
      <c r="F11" s="28"/>
      <c r="G11" s="28"/>
      <c r="H11" s="59"/>
    </row>
    <row r="12" spans="1:8" ht="15.75" customHeight="1">
      <c r="A12" s="56"/>
      <c r="B12" s="80"/>
      <c r="C12" s="27"/>
      <c r="D12" s="29"/>
      <c r="E12" s="28"/>
      <c r="F12" s="28"/>
      <c r="G12" s="28"/>
      <c r="H12" s="59"/>
    </row>
    <row r="13" spans="1:8" ht="15.75" customHeight="1">
      <c r="A13" s="56"/>
      <c r="B13" s="35"/>
      <c r="C13" s="27"/>
      <c r="D13" s="29"/>
      <c r="E13" s="28"/>
      <c r="F13" s="28"/>
      <c r="G13" s="28"/>
      <c r="H13" s="59"/>
    </row>
    <row r="14" spans="1:8" ht="15.75" customHeight="1">
      <c r="A14" s="56"/>
      <c r="B14" s="80"/>
      <c r="C14" s="27"/>
      <c r="D14" s="29"/>
      <c r="E14" s="28"/>
      <c r="F14" s="28"/>
      <c r="G14" s="28"/>
      <c r="H14" s="59"/>
    </row>
    <row r="15" spans="1:8" ht="15.75" customHeight="1">
      <c r="A15" s="56"/>
      <c r="B15" s="35"/>
      <c r="C15" s="27"/>
      <c r="D15" s="29"/>
      <c r="E15" s="28"/>
      <c r="F15" s="28"/>
      <c r="G15" s="28"/>
      <c r="H15" s="59"/>
    </row>
    <row r="16" spans="1:8" ht="15.75" customHeight="1">
      <c r="A16" s="56"/>
      <c r="B16" s="35"/>
      <c r="C16" s="27"/>
      <c r="D16" s="29"/>
      <c r="E16" s="28"/>
      <c r="F16" s="28"/>
      <c r="G16" s="28"/>
      <c r="H16" s="59">
        <f aca="true" t="shared" si="0" ref="H16:H26">IF(E16=0,"",G16/E16*100)</f>
      </c>
    </row>
    <row r="17" spans="1:8" ht="15.75" customHeight="1">
      <c r="A17" s="24"/>
      <c r="B17" s="35"/>
      <c r="C17" s="27"/>
      <c r="D17" s="29"/>
      <c r="E17" s="28"/>
      <c r="F17" s="28"/>
      <c r="G17" s="28"/>
      <c r="H17" s="59">
        <f t="shared" si="0"/>
      </c>
    </row>
    <row r="18" spans="1:8" ht="15.75" customHeight="1">
      <c r="A18" s="24"/>
      <c r="B18" s="35"/>
      <c r="C18" s="27"/>
      <c r="D18" s="29"/>
      <c r="E18" s="28"/>
      <c r="F18" s="28"/>
      <c r="G18" s="28"/>
      <c r="H18" s="59">
        <f t="shared" si="0"/>
      </c>
    </row>
    <row r="19" spans="1:8" ht="15.75" customHeight="1">
      <c r="A19" s="24"/>
      <c r="B19" s="35"/>
      <c r="C19" s="27"/>
      <c r="D19" s="29"/>
      <c r="E19" s="28"/>
      <c r="F19" s="28"/>
      <c r="G19" s="28"/>
      <c r="H19" s="59">
        <f t="shared" si="0"/>
      </c>
    </row>
    <row r="20" spans="1:8" ht="15.75" customHeight="1">
      <c r="A20" s="24"/>
      <c r="B20" s="35"/>
      <c r="C20" s="27"/>
      <c r="D20" s="29"/>
      <c r="E20" s="28"/>
      <c r="F20" s="28"/>
      <c r="G20" s="28"/>
      <c r="H20" s="59">
        <f t="shared" si="0"/>
      </c>
    </row>
    <row r="21" spans="1:8" ht="15.75" customHeight="1">
      <c r="A21" s="24"/>
      <c r="B21" s="35"/>
      <c r="C21" s="27"/>
      <c r="D21" s="29"/>
      <c r="E21" s="28"/>
      <c r="F21" s="28"/>
      <c r="G21" s="28"/>
      <c r="H21" s="59">
        <f t="shared" si="0"/>
      </c>
    </row>
    <row r="22" spans="1:8" ht="15.75" customHeight="1">
      <c r="A22" s="24"/>
      <c r="B22" s="35"/>
      <c r="C22" s="27"/>
      <c r="D22" s="29"/>
      <c r="E22" s="28"/>
      <c r="F22" s="28"/>
      <c r="G22" s="28"/>
      <c r="H22" s="59">
        <f t="shared" si="0"/>
      </c>
    </row>
    <row r="23" spans="1:8" ht="15.75" customHeight="1">
      <c r="A23" s="24"/>
      <c r="B23" s="35"/>
      <c r="C23" s="27"/>
      <c r="D23" s="29"/>
      <c r="E23" s="28"/>
      <c r="F23" s="28"/>
      <c r="G23" s="28"/>
      <c r="H23" s="59">
        <f t="shared" si="0"/>
      </c>
    </row>
    <row r="24" spans="1:8" ht="15.75" customHeight="1">
      <c r="A24" s="24"/>
      <c r="B24" s="35"/>
      <c r="C24" s="27"/>
      <c r="D24" s="29"/>
      <c r="E24" s="28"/>
      <c r="F24" s="28"/>
      <c r="G24" s="28"/>
      <c r="H24" s="59">
        <f t="shared" si="0"/>
      </c>
    </row>
    <row r="25" spans="1:8" ht="15.75" customHeight="1">
      <c r="A25" s="56"/>
      <c r="B25" s="56"/>
      <c r="C25" s="27"/>
      <c r="D25" s="29"/>
      <c r="E25" s="28"/>
      <c r="F25" s="28"/>
      <c r="G25" s="28"/>
      <c r="H25" s="59">
        <f t="shared" si="0"/>
      </c>
    </row>
    <row r="26" spans="1:8" ht="15.75" customHeight="1">
      <c r="A26" s="56"/>
      <c r="B26" s="56"/>
      <c r="C26" s="27"/>
      <c r="D26" s="29"/>
      <c r="E26" s="28"/>
      <c r="F26" s="28"/>
      <c r="G26" s="28"/>
      <c r="H26" s="59">
        <f t="shared" si="0"/>
      </c>
    </row>
    <row r="27" spans="1:8" ht="15.75" customHeight="1">
      <c r="A27" s="56" t="s">
        <v>552</v>
      </c>
      <c r="B27" s="56" t="s">
        <v>483</v>
      </c>
      <c r="C27" s="27">
        <f>SUM(C10,C12,C14)</f>
        <v>0</v>
      </c>
      <c r="D27" s="29">
        <f>SUM(D10,D12,D14)</f>
        <v>0</v>
      </c>
      <c r="E27" s="28">
        <f>SUM(E10,E12,E14)</f>
        <v>0</v>
      </c>
      <c r="F27" s="28">
        <f>SUM(F10,F12,F14)</f>
        <v>0</v>
      </c>
      <c r="G27" s="28">
        <f>F27-D27</f>
        <v>0</v>
      </c>
      <c r="H27" s="59">
        <f>IF(D27=0,"",G27/D27*100)</f>
      </c>
    </row>
    <row r="28" spans="1:5" ht="15.75" customHeight="1">
      <c r="A28" s="32" t="str">
        <f>'填表说明'!B12</f>
        <v>资产占有单位填表人：</v>
      </c>
      <c r="E28" s="20" t="str">
        <f>'填表说明'!B8</f>
        <v>评估人员：</v>
      </c>
    </row>
    <row r="29" ht="15.75" customHeight="1">
      <c r="A29" s="32" t="str">
        <f>'填表说明'!B16</f>
        <v>填表日期：2017年01月10日</v>
      </c>
    </row>
  </sheetData>
  <sheetProtection/>
  <mergeCells count="2">
    <mergeCell ref="A2:H2"/>
    <mergeCell ref="A3:H3"/>
  </mergeCells>
  <hyperlinks>
    <hyperlink ref="A1" location="索引目录!C48" display="返回索引页"/>
    <hyperlink ref="B1" location="分类汇总!B31" display="返回"/>
  </hyperlinks>
  <printOptions horizontalCentered="1"/>
  <pageMargins left="0.35" right="0.35" top="0.79" bottom="0.79" header="1.06" footer="0.51"/>
  <pageSetup fitToHeight="0" fitToWidth="1" horizontalDpi="300" verticalDpi="300" orientation="landscape" paperSize="9"/>
  <headerFooter alignWithMargins="0">
    <oddHeader>&amp;R&amp;"宋体,常规"&amp;10表&amp;"Times New Roman,常规"6
&amp;"宋体,常规"共&amp;"Times New Roman,常规"&amp;N&amp;"宋体,常规"页第&amp;"Times New Roman,常规"&amp;P&amp;"宋体,常规"页</oddHeader>
  </headerFooter>
</worksheet>
</file>

<file path=xl/worksheets/sheet58.xml><?xml version="1.0" encoding="utf-8"?>
<worksheet xmlns="http://schemas.openxmlformats.org/spreadsheetml/2006/main" xmlns:r="http://schemas.openxmlformats.org/officeDocument/2006/relationships">
  <sheetPr>
    <pageSetUpPr fitToPage="1"/>
  </sheetPr>
  <dimension ref="A1:Q29"/>
  <sheetViews>
    <sheetView workbookViewId="0" topLeftCell="A1">
      <selection activeCell="A5" sqref="A5"/>
    </sheetView>
  </sheetViews>
  <sheetFormatPr defaultColWidth="8.75390625" defaultRowHeight="15.75" customHeight="1" outlineLevelCol="1"/>
  <cols>
    <col min="1" max="1" width="6.375" style="13" customWidth="1"/>
    <col min="2" max="2" width="6.875" style="13" customWidth="1"/>
    <col min="3" max="3" width="9.625" style="13" customWidth="1"/>
    <col min="4" max="4" width="10.50390625" style="13" customWidth="1"/>
    <col min="5" max="6" width="5.375" style="13" customWidth="1"/>
    <col min="7" max="8" width="5.125" style="13" customWidth="1"/>
    <col min="9" max="9" width="8.00390625" style="13" customWidth="1"/>
    <col min="10" max="10" width="12.50390625" style="13" customWidth="1"/>
    <col min="11" max="11" width="13.00390625" style="13" customWidth="1" outlineLevel="1"/>
    <col min="12" max="14" width="13.00390625" style="13" customWidth="1"/>
    <col min="15" max="15" width="8.125" style="13" customWidth="1"/>
    <col min="16" max="16" width="9.00390625" style="13" bestFit="1" customWidth="1"/>
    <col min="17" max="17" width="13.125" style="13" customWidth="1" outlineLevel="1"/>
    <col min="18" max="32" width="9.00390625" style="13" bestFit="1" customWidth="1"/>
    <col min="33" max="16384" width="8.75390625" style="13" customWidth="1"/>
  </cols>
  <sheetData>
    <row r="1" spans="1:16" ht="12.75">
      <c r="A1" s="74" t="s">
        <v>98</v>
      </c>
      <c r="B1" s="15" t="s">
        <v>223</v>
      </c>
      <c r="C1" s="16"/>
      <c r="D1" s="16"/>
      <c r="E1" s="16"/>
      <c r="F1" s="16"/>
      <c r="G1" s="16"/>
      <c r="H1" s="16"/>
      <c r="I1" s="16"/>
      <c r="J1" s="16"/>
      <c r="K1" s="16"/>
      <c r="L1" s="16"/>
      <c r="M1" s="16"/>
      <c r="N1" s="16"/>
      <c r="O1" s="16"/>
      <c r="P1" s="16"/>
    </row>
    <row r="2" spans="1:16" s="11" customFormat="1" ht="30" customHeight="1">
      <c r="A2" s="17" t="s">
        <v>553</v>
      </c>
      <c r="B2" s="18"/>
      <c r="C2" s="18"/>
      <c r="D2" s="18"/>
      <c r="E2" s="18"/>
      <c r="F2" s="18"/>
      <c r="G2" s="18"/>
      <c r="H2" s="18"/>
      <c r="I2" s="18"/>
      <c r="J2" s="18"/>
      <c r="K2" s="18"/>
      <c r="L2" s="18"/>
      <c r="M2" s="18"/>
      <c r="N2" s="18"/>
      <c r="O2" s="18"/>
      <c r="P2" s="18"/>
    </row>
    <row r="3" spans="1:16" ht="13.5" customHeight="1">
      <c r="A3" s="19" t="str">
        <f>'填表说明'!B9</f>
        <v>评估基准日：2016年12月31日</v>
      </c>
      <c r="B3" s="19"/>
      <c r="C3" s="19"/>
      <c r="D3" s="19"/>
      <c r="E3" s="19"/>
      <c r="F3" s="19"/>
      <c r="G3" s="19"/>
      <c r="H3" s="19"/>
      <c r="I3" s="33"/>
      <c r="J3" s="33"/>
      <c r="K3" s="33"/>
      <c r="L3" s="33"/>
      <c r="M3" s="33"/>
      <c r="N3" s="33"/>
      <c r="O3" s="33"/>
      <c r="P3" s="33"/>
    </row>
    <row r="4" spans="1:16" ht="15.75" customHeight="1">
      <c r="A4" s="20" t="str">
        <f>'填表说明'!B11</f>
        <v>资产占有单位名称：黑龙江斯达特兽药有限公司</v>
      </c>
      <c r="P4" s="34" t="s">
        <v>100</v>
      </c>
    </row>
    <row r="5" spans="1:17" s="16" customFormat="1" ht="27.75" customHeight="1">
      <c r="A5" s="72" t="s">
        <v>173</v>
      </c>
      <c r="B5" s="72" t="s">
        <v>511</v>
      </c>
      <c r="C5" s="76" t="s">
        <v>512</v>
      </c>
      <c r="D5" s="72" t="s">
        <v>513</v>
      </c>
      <c r="E5" s="72" t="s">
        <v>514</v>
      </c>
      <c r="F5" s="72" t="s">
        <v>515</v>
      </c>
      <c r="G5" s="72" t="s">
        <v>516</v>
      </c>
      <c r="H5" s="72" t="s">
        <v>517</v>
      </c>
      <c r="I5" s="72" t="s">
        <v>518</v>
      </c>
      <c r="J5" s="72" t="s">
        <v>554</v>
      </c>
      <c r="K5" s="73" t="s">
        <v>205</v>
      </c>
      <c r="L5" s="23" t="s">
        <v>206</v>
      </c>
      <c r="M5" s="72" t="s">
        <v>207</v>
      </c>
      <c r="N5" s="72" t="s">
        <v>208</v>
      </c>
      <c r="O5" s="72" t="s">
        <v>228</v>
      </c>
      <c r="P5" s="72" t="s">
        <v>176</v>
      </c>
      <c r="Q5" s="21" t="s">
        <v>453</v>
      </c>
    </row>
    <row r="6" spans="1:17" ht="15.75" customHeight="1">
      <c r="A6" s="24"/>
      <c r="B6" s="24"/>
      <c r="C6" s="77"/>
      <c r="D6" s="25"/>
      <c r="E6" s="26"/>
      <c r="F6" s="24"/>
      <c r="G6" s="24"/>
      <c r="H6" s="24"/>
      <c r="I6" s="28"/>
      <c r="J6" s="28"/>
      <c r="K6" s="27"/>
      <c r="L6" s="29"/>
      <c r="M6" s="28"/>
      <c r="N6" s="28"/>
      <c r="O6" s="28">
        <f aca="true" t="shared" si="0" ref="O6:O25">IF(M6=0,"",(N6-M6)/M6*100)</f>
      </c>
      <c r="P6" s="35"/>
      <c r="Q6" s="35"/>
    </row>
    <row r="7" spans="1:17" ht="15.75" customHeight="1">
      <c r="A7" s="24"/>
      <c r="B7" s="24"/>
      <c r="C7" s="77"/>
      <c r="D7" s="25"/>
      <c r="E7" s="26"/>
      <c r="F7" s="24"/>
      <c r="G7" s="24"/>
      <c r="H7" s="24"/>
      <c r="I7" s="28"/>
      <c r="J7" s="28"/>
      <c r="K7" s="27"/>
      <c r="L7" s="29"/>
      <c r="M7" s="28"/>
      <c r="N7" s="28"/>
      <c r="O7" s="28">
        <f t="shared" si="0"/>
      </c>
      <c r="P7" s="35"/>
      <c r="Q7" s="35"/>
    </row>
    <row r="8" spans="1:17" ht="15.75" customHeight="1">
      <c r="A8" s="24"/>
      <c r="B8" s="24"/>
      <c r="C8" s="77"/>
      <c r="D8" s="25"/>
      <c r="E8" s="26"/>
      <c r="F8" s="24"/>
      <c r="G8" s="24"/>
      <c r="H8" s="24"/>
      <c r="I8" s="28"/>
      <c r="J8" s="28"/>
      <c r="K8" s="27"/>
      <c r="L8" s="29"/>
      <c r="M8" s="28"/>
      <c r="N8" s="28"/>
      <c r="O8" s="28">
        <f t="shared" si="0"/>
      </c>
      <c r="P8" s="35"/>
      <c r="Q8" s="35"/>
    </row>
    <row r="9" spans="1:17" ht="15.75" customHeight="1">
      <c r="A9" s="24"/>
      <c r="B9" s="24"/>
      <c r="C9" s="77"/>
      <c r="D9" s="25"/>
      <c r="E9" s="26"/>
      <c r="F9" s="24"/>
      <c r="G9" s="24"/>
      <c r="H9" s="24"/>
      <c r="I9" s="28"/>
      <c r="J9" s="28"/>
      <c r="K9" s="27"/>
      <c r="L9" s="29"/>
      <c r="M9" s="28"/>
      <c r="N9" s="28"/>
      <c r="O9" s="28">
        <f t="shared" si="0"/>
      </c>
      <c r="P9" s="35"/>
      <c r="Q9" s="35"/>
    </row>
    <row r="10" spans="1:17" ht="15.75" customHeight="1">
      <c r="A10" s="24"/>
      <c r="B10" s="24"/>
      <c r="C10" s="77"/>
      <c r="D10" s="25"/>
      <c r="E10" s="26"/>
      <c r="F10" s="24"/>
      <c r="G10" s="24"/>
      <c r="H10" s="24"/>
      <c r="I10" s="28"/>
      <c r="J10" s="28"/>
      <c r="K10" s="27"/>
      <c r="L10" s="29"/>
      <c r="M10" s="28"/>
      <c r="N10" s="28"/>
      <c r="O10" s="28">
        <f t="shared" si="0"/>
      </c>
      <c r="P10" s="35"/>
      <c r="Q10" s="35"/>
    </row>
    <row r="11" spans="1:17" ht="15.75" customHeight="1">
      <c r="A11" s="24"/>
      <c r="B11" s="24"/>
      <c r="C11" s="77"/>
      <c r="D11" s="25"/>
      <c r="E11" s="26"/>
      <c r="F11" s="24"/>
      <c r="G11" s="24"/>
      <c r="H11" s="24"/>
      <c r="I11" s="28"/>
      <c r="J11" s="28"/>
      <c r="K11" s="27"/>
      <c r="L11" s="29"/>
      <c r="M11" s="28"/>
      <c r="N11" s="28"/>
      <c r="O11" s="28">
        <f t="shared" si="0"/>
      </c>
      <c r="P11" s="35"/>
      <c r="Q11" s="35"/>
    </row>
    <row r="12" spans="1:17" ht="15.75" customHeight="1">
      <c r="A12" s="24"/>
      <c r="B12" s="24"/>
      <c r="C12" s="77"/>
      <c r="D12" s="25"/>
      <c r="E12" s="26"/>
      <c r="F12" s="24"/>
      <c r="G12" s="24"/>
      <c r="H12" s="24"/>
      <c r="I12" s="28"/>
      <c r="J12" s="28"/>
      <c r="K12" s="27"/>
      <c r="L12" s="29"/>
      <c r="M12" s="28"/>
      <c r="N12" s="28"/>
      <c r="O12" s="28">
        <f t="shared" si="0"/>
      </c>
      <c r="P12" s="35"/>
      <c r="Q12" s="35"/>
    </row>
    <row r="13" spans="1:17" ht="15.75" customHeight="1">
      <c r="A13" s="24"/>
      <c r="B13" s="24"/>
      <c r="C13" s="77"/>
      <c r="D13" s="25"/>
      <c r="E13" s="26"/>
      <c r="F13" s="24"/>
      <c r="G13" s="24"/>
      <c r="H13" s="24"/>
      <c r="I13" s="28"/>
      <c r="J13" s="28"/>
      <c r="K13" s="27"/>
      <c r="L13" s="29"/>
      <c r="M13" s="28"/>
      <c r="N13" s="28"/>
      <c r="O13" s="28">
        <f t="shared" si="0"/>
      </c>
      <c r="P13" s="35"/>
      <c r="Q13" s="35"/>
    </row>
    <row r="14" spans="1:17" ht="15.75" customHeight="1">
      <c r="A14" s="24"/>
      <c r="B14" s="24"/>
      <c r="C14" s="77"/>
      <c r="D14" s="25"/>
      <c r="E14" s="26"/>
      <c r="F14" s="24"/>
      <c r="G14" s="24"/>
      <c r="H14" s="24"/>
      <c r="I14" s="28"/>
      <c r="J14" s="28"/>
      <c r="K14" s="27"/>
      <c r="L14" s="29"/>
      <c r="M14" s="28"/>
      <c r="N14" s="28"/>
      <c r="O14" s="28">
        <f t="shared" si="0"/>
      </c>
      <c r="P14" s="35"/>
      <c r="Q14" s="35"/>
    </row>
    <row r="15" spans="1:17" ht="15.75" customHeight="1">
      <c r="A15" s="24"/>
      <c r="B15" s="24"/>
      <c r="C15" s="77"/>
      <c r="D15" s="25"/>
      <c r="E15" s="26"/>
      <c r="F15" s="24"/>
      <c r="G15" s="24"/>
      <c r="H15" s="24"/>
      <c r="I15" s="28"/>
      <c r="J15" s="28"/>
      <c r="K15" s="27"/>
      <c r="L15" s="29"/>
      <c r="M15" s="28"/>
      <c r="N15" s="28"/>
      <c r="O15" s="28">
        <f t="shared" si="0"/>
      </c>
      <c r="P15" s="35"/>
      <c r="Q15" s="35"/>
    </row>
    <row r="16" spans="1:17" ht="15.75" customHeight="1">
      <c r="A16" s="24"/>
      <c r="B16" s="24"/>
      <c r="C16" s="77"/>
      <c r="D16" s="25"/>
      <c r="E16" s="26"/>
      <c r="F16" s="24"/>
      <c r="G16" s="24"/>
      <c r="H16" s="24"/>
      <c r="I16" s="28"/>
      <c r="J16" s="28"/>
      <c r="K16" s="27"/>
      <c r="L16" s="29"/>
      <c r="M16" s="28"/>
      <c r="N16" s="28"/>
      <c r="O16" s="28">
        <f t="shared" si="0"/>
      </c>
      <c r="P16" s="35"/>
      <c r="Q16" s="35"/>
    </row>
    <row r="17" spans="1:17" ht="15.75" customHeight="1">
      <c r="A17" s="24"/>
      <c r="B17" s="24"/>
      <c r="C17" s="77"/>
      <c r="D17" s="25"/>
      <c r="E17" s="26"/>
      <c r="F17" s="24"/>
      <c r="G17" s="24"/>
      <c r="H17" s="24"/>
      <c r="I17" s="28"/>
      <c r="J17" s="28"/>
      <c r="K17" s="27"/>
      <c r="L17" s="29"/>
      <c r="M17" s="28"/>
      <c r="N17" s="28"/>
      <c r="O17" s="28">
        <f t="shared" si="0"/>
      </c>
      <c r="P17" s="35"/>
      <c r="Q17" s="35"/>
    </row>
    <row r="18" spans="1:17" ht="15.75" customHeight="1">
      <c r="A18" s="24"/>
      <c r="B18" s="24"/>
      <c r="C18" s="77"/>
      <c r="D18" s="25"/>
      <c r="E18" s="26"/>
      <c r="F18" s="24"/>
      <c r="G18" s="24"/>
      <c r="H18" s="24"/>
      <c r="I18" s="28"/>
      <c r="J18" s="28"/>
      <c r="K18" s="27"/>
      <c r="L18" s="29"/>
      <c r="M18" s="28"/>
      <c r="N18" s="28"/>
      <c r="O18" s="28">
        <f t="shared" si="0"/>
      </c>
      <c r="P18" s="35"/>
      <c r="Q18" s="35"/>
    </row>
    <row r="19" spans="1:17" ht="15.75" customHeight="1">
      <c r="A19" s="24"/>
      <c r="B19" s="24"/>
      <c r="C19" s="77"/>
      <c r="D19" s="25"/>
      <c r="E19" s="26"/>
      <c r="F19" s="24"/>
      <c r="G19" s="24"/>
      <c r="H19" s="24"/>
      <c r="I19" s="28"/>
      <c r="J19" s="28"/>
      <c r="K19" s="27"/>
      <c r="L19" s="29"/>
      <c r="M19" s="28"/>
      <c r="N19" s="28"/>
      <c r="O19" s="28">
        <f t="shared" si="0"/>
      </c>
      <c r="P19" s="35"/>
      <c r="Q19" s="35"/>
    </row>
    <row r="20" spans="1:17" ht="15.75" customHeight="1">
      <c r="A20" s="24"/>
      <c r="B20" s="24"/>
      <c r="C20" s="77"/>
      <c r="D20" s="25"/>
      <c r="E20" s="26"/>
      <c r="F20" s="24"/>
      <c r="G20" s="24"/>
      <c r="H20" s="24"/>
      <c r="I20" s="28"/>
      <c r="J20" s="28"/>
      <c r="K20" s="27"/>
      <c r="L20" s="29"/>
      <c r="M20" s="28"/>
      <c r="N20" s="28"/>
      <c r="O20" s="28">
        <f t="shared" si="0"/>
      </c>
      <c r="P20" s="35"/>
      <c r="Q20" s="35"/>
    </row>
    <row r="21" spans="1:17" ht="15.75" customHeight="1">
      <c r="A21" s="24"/>
      <c r="B21" s="24"/>
      <c r="C21" s="77"/>
      <c r="D21" s="25"/>
      <c r="E21" s="26"/>
      <c r="F21" s="24"/>
      <c r="G21" s="24"/>
      <c r="H21" s="24"/>
      <c r="I21" s="28"/>
      <c r="J21" s="28"/>
      <c r="K21" s="27"/>
      <c r="L21" s="29"/>
      <c r="M21" s="28"/>
      <c r="N21" s="28"/>
      <c r="O21" s="28">
        <f t="shared" si="0"/>
      </c>
      <c r="P21" s="35"/>
      <c r="Q21" s="35"/>
    </row>
    <row r="22" spans="1:17" ht="15.75" customHeight="1">
      <c r="A22" s="24"/>
      <c r="B22" s="24"/>
      <c r="C22" s="77"/>
      <c r="D22" s="25"/>
      <c r="E22" s="26"/>
      <c r="F22" s="24"/>
      <c r="G22" s="24"/>
      <c r="H22" s="24"/>
      <c r="I22" s="28"/>
      <c r="J22" s="28"/>
      <c r="K22" s="27"/>
      <c r="L22" s="29"/>
      <c r="M22" s="28"/>
      <c r="N22" s="28"/>
      <c r="O22" s="28">
        <f t="shared" si="0"/>
      </c>
      <c r="P22" s="35"/>
      <c r="Q22" s="35"/>
    </row>
    <row r="23" spans="1:17" ht="15.75" customHeight="1">
      <c r="A23" s="24"/>
      <c r="B23" s="24"/>
      <c r="C23" s="77"/>
      <c r="D23" s="25"/>
      <c r="E23" s="26"/>
      <c r="F23" s="24"/>
      <c r="G23" s="24"/>
      <c r="H23" s="24"/>
      <c r="I23" s="28"/>
      <c r="J23" s="28"/>
      <c r="K23" s="27"/>
      <c r="L23" s="29"/>
      <c r="M23" s="28"/>
      <c r="N23" s="28"/>
      <c r="O23" s="28">
        <f t="shared" si="0"/>
      </c>
      <c r="P23" s="35"/>
      <c r="Q23" s="35"/>
    </row>
    <row r="24" spans="1:17" ht="15.75" customHeight="1">
      <c r="A24" s="24"/>
      <c r="B24" s="24"/>
      <c r="C24" s="77"/>
      <c r="D24" s="25"/>
      <c r="E24" s="26"/>
      <c r="F24" s="24"/>
      <c r="G24" s="24"/>
      <c r="H24" s="24"/>
      <c r="I24" s="28"/>
      <c r="J24" s="28"/>
      <c r="K24" s="27"/>
      <c r="L24" s="29"/>
      <c r="M24" s="28"/>
      <c r="N24" s="28"/>
      <c r="O24" s="28">
        <f t="shared" si="0"/>
      </c>
      <c r="P24" s="35"/>
      <c r="Q24" s="35"/>
    </row>
    <row r="25" spans="1:17" ht="15.75" customHeight="1">
      <c r="A25" s="24"/>
      <c r="B25" s="24"/>
      <c r="C25" s="77"/>
      <c r="D25" s="25"/>
      <c r="E25" s="26"/>
      <c r="F25" s="24"/>
      <c r="G25" s="24"/>
      <c r="H25" s="24"/>
      <c r="I25" s="28"/>
      <c r="J25" s="28"/>
      <c r="K25" s="27"/>
      <c r="L25" s="29"/>
      <c r="M25" s="28"/>
      <c r="N25" s="28"/>
      <c r="O25" s="28">
        <f t="shared" si="0"/>
      </c>
      <c r="P25" s="35"/>
      <c r="Q25" s="35"/>
    </row>
    <row r="26" spans="1:17" ht="15.75" customHeight="1">
      <c r="A26" s="24"/>
      <c r="B26" s="24"/>
      <c r="C26" s="77"/>
      <c r="D26" s="25"/>
      <c r="E26" s="26"/>
      <c r="F26" s="24"/>
      <c r="G26" s="24"/>
      <c r="H26" s="24"/>
      <c r="I26" s="28"/>
      <c r="J26" s="28"/>
      <c r="K26" s="27"/>
      <c r="L26" s="29"/>
      <c r="M26" s="28"/>
      <c r="N26" s="28"/>
      <c r="O26" s="28"/>
      <c r="P26" s="35"/>
      <c r="Q26" s="35"/>
    </row>
    <row r="27" spans="1:17" ht="15.75" customHeight="1">
      <c r="A27" s="30" t="s">
        <v>296</v>
      </c>
      <c r="B27" s="78"/>
      <c r="C27" s="78"/>
      <c r="D27" s="45"/>
      <c r="E27" s="26"/>
      <c r="F27" s="24"/>
      <c r="G27" s="24"/>
      <c r="H27" s="24"/>
      <c r="I27" s="28"/>
      <c r="J27" s="28">
        <f>SUM(J6:J26)</f>
        <v>0</v>
      </c>
      <c r="K27" s="27">
        <f>SUM(K6:K26)</f>
        <v>0</v>
      </c>
      <c r="L27" s="29">
        <f>SUM(L6:L26)</f>
        <v>0</v>
      </c>
      <c r="M27" s="28">
        <f>SUM(M6:M26)</f>
        <v>0</v>
      </c>
      <c r="N27" s="28">
        <f>SUM(N6:N26)</f>
        <v>0</v>
      </c>
      <c r="O27" s="28">
        <f>IF(M27=0,"",(N27-M27)/M27*100)</f>
      </c>
      <c r="P27" s="35"/>
      <c r="Q27" s="35"/>
    </row>
    <row r="28" spans="1:13" ht="15.75" customHeight="1">
      <c r="A28" s="32" t="str">
        <f>'填表说明'!B12</f>
        <v>资产占有单位填表人：</v>
      </c>
      <c r="G28" s="20"/>
      <c r="M28" s="79" t="e">
        <f>"评估人员："&amp;B8G28</f>
        <v>#NAME?</v>
      </c>
    </row>
    <row r="29" ht="15.75" customHeight="1">
      <c r="A29" s="32" t="str">
        <f>'填表说明'!B16</f>
        <v>填表日期：2017年01月10日</v>
      </c>
    </row>
  </sheetData>
  <sheetProtection/>
  <mergeCells count="3">
    <mergeCell ref="A2:P2"/>
    <mergeCell ref="A3:P3"/>
    <mergeCell ref="A27:D27"/>
  </mergeCells>
  <hyperlinks>
    <hyperlink ref="A1" location="索引目录!C28" display="返回索引页"/>
    <hyperlink ref="B1" location="无形资产汇总!B6" display="返回"/>
  </hyperlinks>
  <printOptions horizontalCentered="1"/>
  <pageMargins left="0.35" right="0.35" top="0.79" bottom="0.79" header="1.03" footer="0.51"/>
  <pageSetup fitToHeight="0" fitToWidth="1" horizontalDpi="300" verticalDpi="300" orientation="landscape" paperSize="9" scale="91"/>
  <headerFooter alignWithMargins="0">
    <oddHeader>&amp;R&amp;"宋体,常规"&amp;10表&amp;"Times New Roman,常规"6-1-1
&amp;"宋体,常规"共&amp;"Times New Roman,常规"&amp;N&amp;"宋体,常规"页第&amp;"Times New Roman,常规"&amp;P&amp;"宋体,常规"页</oddHeader>
  </headerFooter>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G11" sqref="G11"/>
    </sheetView>
  </sheetViews>
  <sheetFormatPr defaultColWidth="8.75390625" defaultRowHeight="15.75" customHeight="1" outlineLevelCol="1"/>
  <cols>
    <col min="1" max="1" width="5.00390625" style="13" customWidth="1"/>
    <col min="2" max="2" width="17.75390625" style="13" customWidth="1"/>
    <col min="3" max="3" width="5.25390625" style="13" customWidth="1"/>
    <col min="4" max="4" width="8.125" style="13" customWidth="1"/>
    <col min="5" max="5" width="12.125" style="13" customWidth="1"/>
    <col min="6" max="6" width="13.375" style="13" hidden="1" customWidth="1" outlineLevel="1"/>
    <col min="7" max="7" width="13.375" style="13" customWidth="1" collapsed="1"/>
    <col min="8" max="8" width="13.375" style="13" hidden="1" customWidth="1"/>
    <col min="9" max="9" width="11.125" style="13" customWidth="1"/>
    <col min="10" max="10" width="13.375" style="13" customWidth="1"/>
    <col min="11" max="11" width="9.75390625" style="13" customWidth="1"/>
    <col min="12" max="12" width="11.00390625" style="13" customWidth="1"/>
    <col min="13" max="32" width="9.00390625" style="13" bestFit="1" customWidth="1"/>
    <col min="33" max="16384" width="8.75390625" style="13" customWidth="1"/>
  </cols>
  <sheetData>
    <row r="1" spans="1:12" ht="15">
      <c r="A1" s="74" t="s">
        <v>98</v>
      </c>
      <c r="B1" s="15" t="s">
        <v>223</v>
      </c>
      <c r="C1" s="16"/>
      <c r="D1" s="16"/>
      <c r="E1" s="16"/>
      <c r="F1" s="16"/>
      <c r="G1" s="16"/>
      <c r="H1" s="16"/>
      <c r="I1" s="16"/>
      <c r="J1" s="16"/>
      <c r="K1" s="16"/>
      <c r="L1" s="16"/>
    </row>
    <row r="2" spans="1:12" s="11" customFormat="1" ht="30" customHeight="1">
      <c r="A2" s="17" t="s">
        <v>555</v>
      </c>
      <c r="B2" s="18"/>
      <c r="C2" s="18"/>
      <c r="D2" s="18"/>
      <c r="E2" s="18"/>
      <c r="F2" s="18"/>
      <c r="G2" s="18"/>
      <c r="H2" s="18"/>
      <c r="I2" s="18"/>
      <c r="J2" s="18"/>
      <c r="K2" s="18"/>
      <c r="L2" s="18"/>
    </row>
    <row r="3" spans="1:12" ht="13.5" customHeight="1">
      <c r="A3" s="19" t="str">
        <f>'填表说明'!B9</f>
        <v>评估基准日：2016年12月31日</v>
      </c>
      <c r="B3" s="19"/>
      <c r="C3" s="19"/>
      <c r="D3" s="19"/>
      <c r="E3" s="19"/>
      <c r="F3" s="19"/>
      <c r="G3" s="19"/>
      <c r="H3" s="19"/>
      <c r="I3" s="33"/>
      <c r="J3" s="33"/>
      <c r="K3" s="33"/>
      <c r="L3" s="33"/>
    </row>
    <row r="4" spans="1:12" ht="15.75" customHeight="1">
      <c r="A4" s="20" t="str">
        <f>'填表说明'!B11</f>
        <v>资产占有单位名称：黑龙江斯达特兽药有限公司</v>
      </c>
      <c r="L4" s="34" t="s">
        <v>100</v>
      </c>
    </row>
    <row r="5" spans="1:12" s="16" customFormat="1" ht="27.75" customHeight="1">
      <c r="A5" s="72" t="s">
        <v>173</v>
      </c>
      <c r="B5" s="72" t="s">
        <v>556</v>
      </c>
      <c r="C5" s="72" t="s">
        <v>514</v>
      </c>
      <c r="D5" s="72" t="s">
        <v>557</v>
      </c>
      <c r="E5" s="72" t="s">
        <v>554</v>
      </c>
      <c r="F5" s="73" t="s">
        <v>205</v>
      </c>
      <c r="G5" s="23" t="s">
        <v>206</v>
      </c>
      <c r="H5" s="72" t="s">
        <v>207</v>
      </c>
      <c r="I5" s="72" t="s">
        <v>558</v>
      </c>
      <c r="J5" s="72" t="s">
        <v>208</v>
      </c>
      <c r="K5" s="72" t="s">
        <v>228</v>
      </c>
      <c r="L5" s="72" t="s">
        <v>176</v>
      </c>
    </row>
    <row r="6" spans="1:12" ht="15.75" customHeight="1">
      <c r="A6" s="24"/>
      <c r="B6" s="25"/>
      <c r="C6" s="26"/>
      <c r="D6" s="24"/>
      <c r="E6" s="28"/>
      <c r="F6" s="27"/>
      <c r="G6" s="29"/>
      <c r="H6" s="28"/>
      <c r="I6" s="75"/>
      <c r="J6" s="29"/>
      <c r="K6" s="28"/>
      <c r="L6" s="35"/>
    </row>
    <row r="7" spans="1:12" ht="15.75" customHeight="1">
      <c r="A7" s="24"/>
      <c r="B7" s="25"/>
      <c r="C7" s="26"/>
      <c r="D7" s="24"/>
      <c r="E7" s="28"/>
      <c r="F7" s="27"/>
      <c r="G7" s="29"/>
      <c r="H7" s="28"/>
      <c r="I7" s="75"/>
      <c r="J7" s="28"/>
      <c r="K7" s="28">
        <f aca="true" t="shared" si="0" ref="K7:K25">IF(H7=0,"",(J7-H7)/H7*100)</f>
      </c>
      <c r="L7" s="35"/>
    </row>
    <row r="8" spans="1:12" ht="15.75" customHeight="1">
      <c r="A8" s="24"/>
      <c r="B8" s="25"/>
      <c r="C8" s="26"/>
      <c r="D8" s="24"/>
      <c r="E8" s="28"/>
      <c r="F8" s="27"/>
      <c r="G8" s="29"/>
      <c r="H8" s="28"/>
      <c r="I8" s="75"/>
      <c r="J8" s="28"/>
      <c r="K8" s="28">
        <f t="shared" si="0"/>
      </c>
      <c r="L8" s="35"/>
    </row>
    <row r="9" spans="1:12" ht="15.75" customHeight="1">
      <c r="A9" s="24"/>
      <c r="B9" s="25"/>
      <c r="C9" s="26"/>
      <c r="D9" s="24"/>
      <c r="E9" s="28"/>
      <c r="F9" s="27"/>
      <c r="G9" s="29"/>
      <c r="H9" s="28"/>
      <c r="I9" s="75"/>
      <c r="J9" s="28"/>
      <c r="K9" s="28">
        <f t="shared" si="0"/>
      </c>
      <c r="L9" s="35"/>
    </row>
    <row r="10" spans="1:12" ht="15.75" customHeight="1">
      <c r="A10" s="24"/>
      <c r="B10" s="25"/>
      <c r="C10" s="26"/>
      <c r="D10" s="24"/>
      <c r="E10" s="28"/>
      <c r="F10" s="27"/>
      <c r="G10" s="29"/>
      <c r="H10" s="28"/>
      <c r="I10" s="75"/>
      <c r="J10" s="28"/>
      <c r="K10" s="28">
        <f t="shared" si="0"/>
      </c>
      <c r="L10" s="35"/>
    </row>
    <row r="11" spans="1:12" ht="15.75" customHeight="1">
      <c r="A11" s="24"/>
      <c r="B11" s="25"/>
      <c r="C11" s="26"/>
      <c r="D11" s="24"/>
      <c r="E11" s="28"/>
      <c r="F11" s="27"/>
      <c r="G11" s="29"/>
      <c r="H11" s="28"/>
      <c r="I11" s="75"/>
      <c r="J11" s="28"/>
      <c r="K11" s="28">
        <f t="shared" si="0"/>
      </c>
      <c r="L11" s="35"/>
    </row>
    <row r="12" spans="1:12" ht="15.75" customHeight="1">
      <c r="A12" s="24"/>
      <c r="B12" s="25"/>
      <c r="C12" s="26"/>
      <c r="D12" s="24"/>
      <c r="E12" s="28"/>
      <c r="F12" s="27"/>
      <c r="G12" s="29"/>
      <c r="H12" s="28"/>
      <c r="I12" s="75"/>
      <c r="J12" s="28"/>
      <c r="K12" s="28">
        <f t="shared" si="0"/>
      </c>
      <c r="L12" s="35"/>
    </row>
    <row r="13" spans="1:12" ht="15.75" customHeight="1">
      <c r="A13" s="24"/>
      <c r="B13" s="25"/>
      <c r="C13" s="26"/>
      <c r="D13" s="24"/>
      <c r="E13" s="28"/>
      <c r="F13" s="27"/>
      <c r="G13" s="29"/>
      <c r="H13" s="28"/>
      <c r="I13" s="75"/>
      <c r="J13" s="28"/>
      <c r="K13" s="28">
        <f t="shared" si="0"/>
      </c>
      <c r="L13" s="35"/>
    </row>
    <row r="14" spans="1:12" ht="15.75" customHeight="1">
      <c r="A14" s="24"/>
      <c r="B14" s="25"/>
      <c r="C14" s="26"/>
      <c r="D14" s="24"/>
      <c r="E14" s="28"/>
      <c r="F14" s="27"/>
      <c r="G14" s="29"/>
      <c r="H14" s="28"/>
      <c r="I14" s="75"/>
      <c r="J14" s="28"/>
      <c r="K14" s="28">
        <f t="shared" si="0"/>
      </c>
      <c r="L14" s="35"/>
    </row>
    <row r="15" spans="1:12" ht="15.75" customHeight="1">
      <c r="A15" s="24"/>
      <c r="B15" s="25"/>
      <c r="C15" s="26"/>
      <c r="D15" s="24"/>
      <c r="E15" s="28"/>
      <c r="F15" s="27"/>
      <c r="G15" s="29"/>
      <c r="H15" s="28"/>
      <c r="I15" s="75"/>
      <c r="J15" s="28"/>
      <c r="K15" s="28">
        <f t="shared" si="0"/>
      </c>
      <c r="L15" s="35"/>
    </row>
    <row r="16" spans="1:12" ht="15.75" customHeight="1">
      <c r="A16" s="24"/>
      <c r="B16" s="25"/>
      <c r="C16" s="26"/>
      <c r="D16" s="24"/>
      <c r="E16" s="28"/>
      <c r="F16" s="27"/>
      <c r="G16" s="29"/>
      <c r="H16" s="28"/>
      <c r="I16" s="75"/>
      <c r="J16" s="28"/>
      <c r="K16" s="28">
        <f t="shared" si="0"/>
      </c>
      <c r="L16" s="35"/>
    </row>
    <row r="17" spans="1:12" ht="15.75" customHeight="1">
      <c r="A17" s="24"/>
      <c r="B17" s="25"/>
      <c r="C17" s="26"/>
      <c r="D17" s="24"/>
      <c r="E17" s="28"/>
      <c r="F17" s="27"/>
      <c r="G17" s="29"/>
      <c r="H17" s="28"/>
      <c r="I17" s="75"/>
      <c r="J17" s="28"/>
      <c r="K17" s="28">
        <f t="shared" si="0"/>
      </c>
      <c r="L17" s="35"/>
    </row>
    <row r="18" spans="1:12" ht="15.75" customHeight="1">
      <c r="A18" s="24"/>
      <c r="B18" s="25"/>
      <c r="C18" s="26"/>
      <c r="D18" s="24"/>
      <c r="E18" s="28"/>
      <c r="F18" s="27"/>
      <c r="G18" s="29"/>
      <c r="H18" s="28"/>
      <c r="I18" s="75"/>
      <c r="J18" s="28"/>
      <c r="K18" s="28">
        <f t="shared" si="0"/>
      </c>
      <c r="L18" s="35"/>
    </row>
    <row r="19" spans="1:12" ht="15.75" customHeight="1">
      <c r="A19" s="24"/>
      <c r="B19" s="25"/>
      <c r="C19" s="26"/>
      <c r="D19" s="24"/>
      <c r="E19" s="28"/>
      <c r="F19" s="27"/>
      <c r="G19" s="29"/>
      <c r="H19" s="28"/>
      <c r="I19" s="75"/>
      <c r="J19" s="28"/>
      <c r="K19" s="28">
        <f t="shared" si="0"/>
      </c>
      <c r="L19" s="35"/>
    </row>
    <row r="20" spans="1:12" ht="15.75" customHeight="1">
      <c r="A20" s="24"/>
      <c r="B20" s="25"/>
      <c r="C20" s="26"/>
      <c r="D20" s="24"/>
      <c r="E20" s="28"/>
      <c r="F20" s="27"/>
      <c r="G20" s="29"/>
      <c r="H20" s="28"/>
      <c r="I20" s="75"/>
      <c r="J20" s="28"/>
      <c r="K20" s="28">
        <f t="shared" si="0"/>
      </c>
      <c r="L20" s="35"/>
    </row>
    <row r="21" spans="1:12" ht="15.75" customHeight="1">
      <c r="A21" s="24"/>
      <c r="B21" s="25"/>
      <c r="C21" s="26"/>
      <c r="D21" s="24"/>
      <c r="E21" s="28"/>
      <c r="F21" s="27"/>
      <c r="G21" s="29"/>
      <c r="H21" s="28"/>
      <c r="I21" s="75"/>
      <c r="J21" s="28"/>
      <c r="K21" s="28">
        <f t="shared" si="0"/>
      </c>
      <c r="L21" s="35"/>
    </row>
    <row r="22" spans="1:12" ht="15.75" customHeight="1">
      <c r="A22" s="24"/>
      <c r="B22" s="25"/>
      <c r="C22" s="26"/>
      <c r="D22" s="24"/>
      <c r="E22" s="28"/>
      <c r="F22" s="27"/>
      <c r="G22" s="29"/>
      <c r="H22" s="28"/>
      <c r="I22" s="75"/>
      <c r="J22" s="28"/>
      <c r="K22" s="28">
        <f t="shared" si="0"/>
      </c>
      <c r="L22" s="35"/>
    </row>
    <row r="23" spans="1:12" ht="15.75" customHeight="1">
      <c r="A23" s="24"/>
      <c r="B23" s="25"/>
      <c r="C23" s="26"/>
      <c r="D23" s="24"/>
      <c r="E23" s="28"/>
      <c r="F23" s="27"/>
      <c r="G23" s="29"/>
      <c r="H23" s="28"/>
      <c r="I23" s="75"/>
      <c r="J23" s="28"/>
      <c r="K23" s="28">
        <f t="shared" si="0"/>
      </c>
      <c r="L23" s="35"/>
    </row>
    <row r="24" spans="1:12" ht="15.75" customHeight="1">
      <c r="A24" s="24"/>
      <c r="B24" s="25"/>
      <c r="C24" s="26"/>
      <c r="D24" s="24"/>
      <c r="E24" s="28"/>
      <c r="F24" s="27"/>
      <c r="G24" s="29"/>
      <c r="H24" s="28"/>
      <c r="I24" s="75"/>
      <c r="J24" s="28"/>
      <c r="K24" s="28">
        <f t="shared" si="0"/>
      </c>
      <c r="L24" s="35"/>
    </row>
    <row r="25" spans="1:12" ht="15.75" customHeight="1">
      <c r="A25" s="24"/>
      <c r="B25" s="25"/>
      <c r="C25" s="26"/>
      <c r="D25" s="24"/>
      <c r="E25" s="28"/>
      <c r="F25" s="27"/>
      <c r="G25" s="29"/>
      <c r="H25" s="28"/>
      <c r="I25" s="75"/>
      <c r="J25" s="28"/>
      <c r="K25" s="28">
        <f t="shared" si="0"/>
      </c>
      <c r="L25" s="35"/>
    </row>
    <row r="26" spans="1:12" ht="15.75" customHeight="1">
      <c r="A26" s="24"/>
      <c r="B26" s="25"/>
      <c r="C26" s="26"/>
      <c r="D26" s="24"/>
      <c r="E26" s="28"/>
      <c r="F26" s="27"/>
      <c r="G26" s="29"/>
      <c r="H26" s="28"/>
      <c r="I26" s="75"/>
      <c r="J26" s="28"/>
      <c r="K26" s="28"/>
      <c r="L26" s="35"/>
    </row>
    <row r="27" spans="1:12" ht="15.75" customHeight="1">
      <c r="A27" s="30" t="s">
        <v>296</v>
      </c>
      <c r="B27" s="45"/>
      <c r="C27" s="26"/>
      <c r="D27" s="24"/>
      <c r="E27" s="28"/>
      <c r="F27" s="27">
        <f>SUM(F6:F26)</f>
        <v>0</v>
      </c>
      <c r="G27" s="29">
        <f>SUM(G6:G26)</f>
        <v>0</v>
      </c>
      <c r="H27" s="28">
        <f>SUM(H6:H26)</f>
        <v>0</v>
      </c>
      <c r="I27" s="75"/>
      <c r="J27" s="28">
        <f>SUM(J6:J26)</f>
        <v>0</v>
      </c>
      <c r="K27" s="28">
        <f>IF(G27=0,"",(J27-G27)/G27*100)</f>
      </c>
      <c r="L27" s="35"/>
    </row>
    <row r="28" spans="1:8" ht="15.75" customHeight="1">
      <c r="A28" s="32" t="str">
        <f>'填表说明'!B12</f>
        <v>资产占有单位填表人：</v>
      </c>
      <c r="H28" s="20" t="e">
        <f>"评估人员："&amp;B8G30</f>
        <v>#NAME?</v>
      </c>
    </row>
    <row r="29" ht="15.75" customHeight="1">
      <c r="A29" s="32" t="str">
        <f>'填表说明'!B16</f>
        <v>填表日期：2017年01月10日</v>
      </c>
    </row>
  </sheetData>
  <sheetProtection/>
  <mergeCells count="3">
    <mergeCell ref="A2:L2"/>
    <mergeCell ref="A3:L3"/>
    <mergeCell ref="A27:B27"/>
  </mergeCells>
  <hyperlinks>
    <hyperlink ref="A1" location="索引目录!C29" display="返回索引页"/>
    <hyperlink ref="B1" location="无形资产汇总!B7" display="返回"/>
  </hyperlinks>
  <printOptions horizontalCentered="1"/>
  <pageMargins left="0.35" right="0.35" top="0.79" bottom="0.79" header="1.06" footer="0.51"/>
  <pageSetup fitToHeight="0" fitToWidth="1" horizontalDpi="300" verticalDpi="300" orientation="landscape" paperSize="9"/>
  <headerFooter alignWithMargins="0">
    <oddHeader>&amp;R&amp;"宋体,常规"&amp;10表&amp;"Times New Roman,常规"6-1-2
&amp;"宋体,常规"共&amp;"Times New Roman,常规"&amp;N&amp;"宋体,常规"页第&amp;"Times New Roman,常规"&amp;P&amp;"宋体,常规"页</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L25"/>
  <sheetViews>
    <sheetView workbookViewId="0" topLeftCell="A13">
      <selection activeCell="F24" sqref="F24"/>
    </sheetView>
  </sheetViews>
  <sheetFormatPr defaultColWidth="8.75390625" defaultRowHeight="15.75" customHeight="1" outlineLevelCol="1"/>
  <cols>
    <col min="1" max="1" width="21.00390625" style="13" customWidth="1"/>
    <col min="2" max="2" width="4.25390625" style="13" customWidth="1"/>
    <col min="3" max="3" width="20.125" style="13" hidden="1" customWidth="1" outlineLevel="1"/>
    <col min="4" max="4" width="20.125" style="13" customWidth="1" collapsed="1"/>
    <col min="5" max="5" width="20.125" style="13" hidden="1" customWidth="1"/>
    <col min="6" max="7" width="20.125" style="13" customWidth="1"/>
    <col min="8" max="8" width="15.75390625" style="317" customWidth="1"/>
    <col min="9" max="32" width="9.00390625" style="13" bestFit="1" customWidth="1"/>
    <col min="33" max="16384" width="8.75390625" style="13" customWidth="1"/>
  </cols>
  <sheetData>
    <row r="1" spans="1:8" ht="20.25" customHeight="1">
      <c r="A1" s="318" t="s">
        <v>98</v>
      </c>
      <c r="B1" s="16"/>
      <c r="C1" s="16"/>
      <c r="D1" s="16"/>
      <c r="E1" s="16"/>
      <c r="F1" s="16"/>
      <c r="G1" s="16"/>
      <c r="H1" s="319"/>
    </row>
    <row r="2" spans="1:8" ht="30" customHeight="1">
      <c r="A2" s="320" t="s">
        <v>202</v>
      </c>
      <c r="B2" s="321"/>
      <c r="C2" s="321"/>
      <c r="D2" s="321"/>
      <c r="E2" s="321"/>
      <c r="F2" s="321"/>
      <c r="G2" s="321"/>
      <c r="H2" s="321"/>
    </row>
    <row r="3" spans="1:8" s="215" customFormat="1" ht="18" customHeight="1">
      <c r="A3" s="322" t="str">
        <f>'填表说明'!B9</f>
        <v>评估基准日：2016年12月31日</v>
      </c>
      <c r="B3" s="322"/>
      <c r="C3" s="322"/>
      <c r="D3" s="322"/>
      <c r="E3" s="322"/>
      <c r="F3" s="322"/>
      <c r="G3" s="322"/>
      <c r="H3" s="322"/>
    </row>
    <row r="4" spans="1:8" s="215" customFormat="1" ht="15.75" customHeight="1">
      <c r="A4" s="323" t="str">
        <f>'填表说明'!B11</f>
        <v>资产占有单位名称：黑龙江斯达特兽药有限公司</v>
      </c>
      <c r="H4" s="324" t="s">
        <v>203</v>
      </c>
    </row>
    <row r="5" spans="1:8" s="312" customFormat="1" ht="22.5" customHeight="1">
      <c r="A5" s="325" t="s">
        <v>204</v>
      </c>
      <c r="B5" s="326"/>
      <c r="C5" s="327" t="s">
        <v>205</v>
      </c>
      <c r="D5" s="328" t="s">
        <v>206</v>
      </c>
      <c r="E5" s="329" t="s">
        <v>207</v>
      </c>
      <c r="F5" s="329" t="s">
        <v>208</v>
      </c>
      <c r="G5" s="329" t="s">
        <v>209</v>
      </c>
      <c r="H5" s="330" t="s">
        <v>210</v>
      </c>
    </row>
    <row r="6" spans="1:8" s="312" customFormat="1" ht="22.5" customHeight="1">
      <c r="A6" s="326"/>
      <c r="B6" s="326"/>
      <c r="C6" s="331"/>
      <c r="D6" s="332" t="s">
        <v>211</v>
      </c>
      <c r="E6" s="333" t="s">
        <v>212</v>
      </c>
      <c r="F6" s="333" t="s">
        <v>213</v>
      </c>
      <c r="G6" s="334" t="s">
        <v>214</v>
      </c>
      <c r="H6" s="335" t="s">
        <v>215</v>
      </c>
    </row>
    <row r="7" spans="1:12" s="313" customFormat="1" ht="22.5" customHeight="1">
      <c r="A7" s="336" t="s">
        <v>20</v>
      </c>
      <c r="B7" s="326">
        <v>1</v>
      </c>
      <c r="C7" s="337">
        <f>'分类汇总'!C6/10000</f>
        <v>0</v>
      </c>
      <c r="D7" s="338">
        <f>'分类汇总'!D6/10000</f>
        <v>657.276598</v>
      </c>
      <c r="E7" s="338">
        <f>'分类汇总'!F6/10000</f>
        <v>580.469766</v>
      </c>
      <c r="F7" s="338">
        <f>'分类汇总'!G6/10000</f>
        <v>657.276598</v>
      </c>
      <c r="G7" s="338">
        <f>F7-D7</f>
        <v>0</v>
      </c>
      <c r="H7" s="339">
        <f>G7/D7*100%</f>
        <v>0</v>
      </c>
      <c r="L7"/>
    </row>
    <row r="8" spans="1:8" s="313" customFormat="1" ht="22.5" customHeight="1">
      <c r="A8" s="336" t="s">
        <v>67</v>
      </c>
      <c r="B8" s="326">
        <f>MAX($B$7:B7)+1</f>
        <v>2</v>
      </c>
      <c r="C8" s="337">
        <f>SUM('分类汇总'!C20:C24)/10000</f>
        <v>0</v>
      </c>
      <c r="D8" s="340">
        <f>SUM('分类汇总'!D20:D24)/10000</f>
        <v>0</v>
      </c>
      <c r="E8" s="338">
        <f>SUM('分类汇总'!F20:F24)/10000</f>
        <v>0</v>
      </c>
      <c r="F8" s="338">
        <f>SUM('分类汇总'!G20:G24)/10000</f>
        <v>0</v>
      </c>
      <c r="G8" s="338">
        <f aca="true" t="shared" si="0" ref="G8:G14">F8-D8</f>
        <v>0</v>
      </c>
      <c r="H8" s="339">
        <f aca="true" t="shared" si="1" ref="H8:H19">IF(D8=0,"",G8/D8*100)</f>
      </c>
    </row>
    <row r="9" spans="1:8" s="313" customFormat="1" ht="22.5" customHeight="1">
      <c r="A9" s="336" t="s">
        <v>74</v>
      </c>
      <c r="B9" s="326">
        <f>MAX($B$7:B8)+1</f>
        <v>3</v>
      </c>
      <c r="C9" s="337">
        <f>SUM('分类汇总'!C25:C30)/10000</f>
        <v>0.045433999999999995</v>
      </c>
      <c r="D9" s="341"/>
      <c r="E9" s="338">
        <f>SUM('分类汇总'!F25:F30)/10000</f>
        <v>1456.205424</v>
      </c>
      <c r="F9" s="338">
        <f>SUM('分类汇总'!G25:G30)/10000</f>
        <v>1456.205424</v>
      </c>
      <c r="G9" s="338">
        <f t="shared" si="0"/>
        <v>1456.205424</v>
      </c>
      <c r="H9" s="339">
        <f t="shared" si="1"/>
      </c>
    </row>
    <row r="10" spans="1:8" ht="22.5" customHeight="1">
      <c r="A10" s="336" t="s">
        <v>216</v>
      </c>
      <c r="B10" s="326">
        <v>4</v>
      </c>
      <c r="C10" s="337">
        <f>'分类汇总'!C26/10000</f>
        <v>0</v>
      </c>
      <c r="D10" s="340">
        <f>'分类汇总'!D26/10000</f>
        <v>0</v>
      </c>
      <c r="E10" s="338">
        <f>'分类汇总'!F26/10000</f>
        <v>0</v>
      </c>
      <c r="F10" s="338">
        <f>'分类汇总'!G26/10000</f>
        <v>0</v>
      </c>
      <c r="G10" s="338">
        <f t="shared" si="0"/>
        <v>0</v>
      </c>
      <c r="H10" s="339">
        <f t="shared" si="1"/>
      </c>
    </row>
    <row r="11" spans="1:8" ht="22.5" customHeight="1">
      <c r="A11" s="342" t="s">
        <v>217</v>
      </c>
      <c r="B11" s="326">
        <v>5</v>
      </c>
      <c r="C11" s="337">
        <f>'固定资产汇总'!D7/10000</f>
        <v>0</v>
      </c>
      <c r="D11" s="340">
        <f>'固定资产汇总'!F7/10000</f>
        <v>847.7846109999999</v>
      </c>
      <c r="E11" s="338">
        <f>'固定资产汇总'!H7/10000</f>
        <v>0</v>
      </c>
      <c r="F11" s="338">
        <f>'固定资产汇总'!J7/10000</f>
        <v>0</v>
      </c>
      <c r="G11" s="338">
        <f t="shared" si="0"/>
        <v>-847.7846109999999</v>
      </c>
      <c r="H11" s="339">
        <f t="shared" si="1"/>
        <v>-100</v>
      </c>
    </row>
    <row r="12" spans="1:8" ht="22.5" customHeight="1">
      <c r="A12" s="342" t="s">
        <v>218</v>
      </c>
      <c r="B12" s="326">
        <v>6</v>
      </c>
      <c r="C12" s="337">
        <f>'固定资产汇总'!D11/10000</f>
        <v>0.045433999999999995</v>
      </c>
      <c r="D12" s="340"/>
      <c r="E12" s="338">
        <f>'固定资产汇总'!H11/10000</f>
        <v>0</v>
      </c>
      <c r="F12" s="338">
        <f>'固定资产汇总'!J11/10000</f>
        <v>0</v>
      </c>
      <c r="G12" s="338">
        <f t="shared" si="0"/>
        <v>0</v>
      </c>
      <c r="H12" s="339">
        <f t="shared" si="1"/>
      </c>
    </row>
    <row r="13" spans="1:8" ht="22.5" customHeight="1">
      <c r="A13" s="342" t="s">
        <v>219</v>
      </c>
      <c r="B13" s="326">
        <v>7</v>
      </c>
      <c r="C13" s="337">
        <f>'固定资产汇总'!D15/10000</f>
        <v>0</v>
      </c>
      <c r="D13" s="340">
        <f>'固定资产汇总'!F15/10000</f>
        <v>0</v>
      </c>
      <c r="E13" s="338">
        <f>'固定资产汇总'!H15/10000</f>
        <v>0</v>
      </c>
      <c r="F13" s="338">
        <f>'固定资产汇总'!J15/10000</f>
        <v>0</v>
      </c>
      <c r="G13" s="338">
        <f t="shared" si="0"/>
        <v>0</v>
      </c>
      <c r="H13" s="339">
        <f t="shared" si="1"/>
      </c>
    </row>
    <row r="14" spans="1:8" s="313" customFormat="1" ht="22.5" customHeight="1">
      <c r="A14" s="336" t="s">
        <v>89</v>
      </c>
      <c r="B14" s="326">
        <v>8</v>
      </c>
      <c r="C14" s="337">
        <f>SUM('分类汇总'!C31:C33)/10000</f>
        <v>0</v>
      </c>
      <c r="D14" s="340">
        <f>SUM('分类汇总'!D31:D33)/10000</f>
        <v>0</v>
      </c>
      <c r="E14" s="338">
        <f>SUM('分类汇总'!F31:F33)/10000</f>
        <v>0</v>
      </c>
      <c r="F14" s="338">
        <f>SUM('分类汇总'!G31:G33)/10000</f>
        <v>0</v>
      </c>
      <c r="G14" s="338">
        <f t="shared" si="0"/>
        <v>0</v>
      </c>
      <c r="H14" s="339" t="e">
        <f>G14/D14*100%</f>
        <v>#DIV/0!</v>
      </c>
    </row>
    <row r="15" spans="1:8" s="313" customFormat="1" ht="22.5" customHeight="1">
      <c r="A15" s="336" t="s">
        <v>220</v>
      </c>
      <c r="B15" s="326">
        <v>9</v>
      </c>
      <c r="C15" s="343">
        <f>'无形资产汇总'!C6/10000</f>
        <v>0</v>
      </c>
      <c r="D15" s="107"/>
      <c r="E15" s="107"/>
      <c r="F15" s="107"/>
      <c r="G15" s="107"/>
      <c r="H15" s="107"/>
    </row>
    <row r="16" spans="1:8" s="313" customFormat="1" ht="22.5" customHeight="1">
      <c r="A16" s="336" t="s">
        <v>94</v>
      </c>
      <c r="B16" s="326">
        <v>10</v>
      </c>
      <c r="C16" s="337">
        <f>SUM('分类汇总'!C34:C36)/10000</f>
        <v>0</v>
      </c>
      <c r="D16" s="340">
        <f>'无形资产汇总'!D6/10000</f>
        <v>0</v>
      </c>
      <c r="E16" s="338">
        <f>'无形资产汇总'!E6/10000</f>
        <v>0</v>
      </c>
      <c r="F16" s="338">
        <f>'无形资产汇总'!F6/10000</f>
        <v>0</v>
      </c>
      <c r="G16" s="338">
        <f aca="true" t="shared" si="2" ref="G16:G21">F16-D16</f>
        <v>0</v>
      </c>
      <c r="H16" s="339" t="e">
        <f>G16/D16*100%</f>
        <v>#DIV/0!</v>
      </c>
    </row>
    <row r="17" spans="1:8" s="314" customFormat="1" ht="22.5" customHeight="1">
      <c r="A17" s="344" t="s">
        <v>196</v>
      </c>
      <c r="B17" s="345">
        <v>11</v>
      </c>
      <c r="C17" s="346">
        <f>SUM(C7,C8,C9,C14,C16)</f>
        <v>0.045433999999999995</v>
      </c>
      <c r="D17" s="347">
        <f>SUM(D7,D8,D9,D14)</f>
        <v>657.276598</v>
      </c>
      <c r="E17" s="347">
        <f>SUM(E7,E8,E9,E14)</f>
        <v>2036.67519</v>
      </c>
      <c r="F17" s="347">
        <f>SUM(F7,F8,F9,F14)</f>
        <v>2113.482022</v>
      </c>
      <c r="G17" s="347">
        <f>SUM(G7,G8,G9,G14)</f>
        <v>1456.205424</v>
      </c>
      <c r="H17" s="348" t="e">
        <f>SUM(H7,H8,H9,H14)</f>
        <v>#DIV/0!</v>
      </c>
    </row>
    <row r="18" spans="1:8" s="313" customFormat="1" ht="22.5" customHeight="1">
      <c r="A18" s="336" t="s">
        <v>23</v>
      </c>
      <c r="B18" s="326">
        <v>12</v>
      </c>
      <c r="C18" s="337">
        <f>'分类汇总'!C39/10000</f>
        <v>0</v>
      </c>
      <c r="D18" s="340">
        <f>'分类汇总'!D62/10000</f>
        <v>246.10156</v>
      </c>
      <c r="E18" s="338">
        <f>'分类汇总'!F39/10000</f>
        <v>0</v>
      </c>
      <c r="F18" s="338">
        <f>'分类汇总'!G39/10000</f>
        <v>246.10156</v>
      </c>
      <c r="G18" s="338">
        <v>0</v>
      </c>
      <c r="H18" s="339"/>
    </row>
    <row r="19" spans="1:8" s="313" customFormat="1" ht="22.5" customHeight="1">
      <c r="A19" s="336" t="s">
        <v>52</v>
      </c>
      <c r="B19" s="326">
        <v>13</v>
      </c>
      <c r="C19" s="337">
        <f>'分类汇总'!C53/10000</f>
        <v>0</v>
      </c>
      <c r="D19" s="340">
        <f>'分类汇总'!D53/10000</f>
        <v>0</v>
      </c>
      <c r="E19" s="338">
        <f>'分类汇总'!F53/10000</f>
        <v>0</v>
      </c>
      <c r="F19" s="338">
        <f>'分类汇总'!G53/10000</f>
        <v>0</v>
      </c>
      <c r="G19" s="338">
        <f t="shared" si="2"/>
        <v>0</v>
      </c>
      <c r="H19" s="339">
        <f t="shared" si="1"/>
      </c>
    </row>
    <row r="20" spans="1:8" s="314" customFormat="1" ht="22.5" customHeight="1">
      <c r="A20" s="344" t="s">
        <v>221</v>
      </c>
      <c r="B20" s="345">
        <v>14</v>
      </c>
      <c r="C20" s="346">
        <f>SUM(C18:C19)</f>
        <v>0</v>
      </c>
      <c r="D20" s="347">
        <f>SUM(D18:D19)</f>
        <v>246.10156</v>
      </c>
      <c r="E20" s="349">
        <f>SUM(E18:E19)</f>
        <v>0</v>
      </c>
      <c r="F20" s="349">
        <f>SUM(F18:F19)</f>
        <v>246.10156</v>
      </c>
      <c r="G20" s="349">
        <v>0</v>
      </c>
      <c r="H20" s="348"/>
    </row>
    <row r="21" spans="1:8" s="314" customFormat="1" ht="22.5" customHeight="1">
      <c r="A21" s="344" t="s">
        <v>222</v>
      </c>
      <c r="B21" s="345">
        <v>15</v>
      </c>
      <c r="C21" s="346">
        <f>C17-C20</f>
        <v>0.045433999999999995</v>
      </c>
      <c r="D21" s="347">
        <f>D17-D20</f>
        <v>411.17503800000003</v>
      </c>
      <c r="E21" s="349">
        <f>E17-E20</f>
        <v>2036.67519</v>
      </c>
      <c r="F21" s="349">
        <f>F17-F20</f>
        <v>1867.380462</v>
      </c>
      <c r="G21" s="349">
        <f t="shared" si="2"/>
        <v>1456.205424</v>
      </c>
      <c r="H21" s="348">
        <f>G21/D21*100%</f>
        <v>3.5415705950515406</v>
      </c>
    </row>
    <row r="22" spans="1:8" s="315" customFormat="1" ht="31.5" customHeight="1">
      <c r="A22" s="350" t="str">
        <f>'填表说明'!B4</f>
        <v>评估机构：千百万资产评估（北京）有限责任公司</v>
      </c>
      <c r="F22" s="350" t="str">
        <f>'填表说明'!$B$6</f>
        <v>签字资产评估师：xx</v>
      </c>
      <c r="H22" s="351"/>
    </row>
    <row r="23" spans="6:8" s="315" customFormat="1" ht="12.75" customHeight="1">
      <c r="F23" s="352"/>
      <c r="H23" s="351"/>
    </row>
    <row r="24" spans="1:8" s="315" customFormat="1" ht="19.5" customHeight="1">
      <c r="A24" s="350" t="str">
        <f>'填表说明'!B5</f>
        <v>法定代表人：xx</v>
      </c>
      <c r="F24" s="350" t="str">
        <f>'填表说明'!$B$7</f>
        <v>签字资产评估师：xx</v>
      </c>
      <c r="H24" s="351"/>
    </row>
    <row r="25" s="316" customFormat="1" ht="15.75" customHeight="1">
      <c r="H25" s="353"/>
    </row>
  </sheetData>
  <sheetProtection/>
  <mergeCells count="3">
    <mergeCell ref="A2:H2"/>
    <mergeCell ref="A3:H3"/>
    <mergeCell ref="A5:B6"/>
  </mergeCells>
  <hyperlinks>
    <hyperlink ref="A1" location="索引目录!D4" display="返回索引页"/>
    <hyperlink ref="A10" location="分类汇总!B26" display="其中：在建工程"/>
    <hyperlink ref="A11" location="固定资产汇总!B7" display="            建  筑  物"/>
    <hyperlink ref="A12" location="固定资产汇总!B11" display="            设        备"/>
    <hyperlink ref="A13" location="固定资产汇总!B15" display="            土        地"/>
    <hyperlink ref="A7" location="分类汇总!B6" display="流动资产"/>
    <hyperlink ref="A8" location="分类汇总!B20" display="长期投资"/>
    <hyperlink ref="A9" location="分类汇总!B25" display="固定资产"/>
    <hyperlink ref="A14" location="分类汇总!B31" display="无形资产"/>
    <hyperlink ref="A16" location="分类汇总!B34" display="其他资产"/>
    <hyperlink ref="A17" location="分类汇总!B38" display="资产总计"/>
    <hyperlink ref="A18" location="分类汇总!B39" display="流动负债"/>
    <hyperlink ref="A19" location="分类汇总!B53" display="非流动负债"/>
    <hyperlink ref="A20" location="分类汇总!B62" display="负债总计"/>
    <hyperlink ref="A21" location="分类汇总!B64" display="净 资 产"/>
    <hyperlink ref="A15" location="无形资产汇总!B6" display="其中：土地使用权"/>
  </hyperlinks>
  <printOptions horizontalCentered="1"/>
  <pageMargins left="0.55" right="0.55" top="0.79" bottom="0.2" header="1.07" footer="0.16"/>
  <pageSetup fitToHeight="1" fitToWidth="1" horizontalDpi="300" verticalDpi="300" orientation="landscape" paperSize="9"/>
  <headerFooter alignWithMargins="0">
    <oddHeader>&amp;R&amp;"宋体,常规"&amp;10表1&amp;"Times New Roman,常规"
&amp;"宋体,常规"共&amp;"Times New Roman,常规"&amp;N&amp;"宋体,常规"页第&amp;"Times New Roman,常规"&amp;P&amp;"宋体,常规"页</oddHeader>
  </headerFooter>
</worksheet>
</file>

<file path=xl/worksheets/sheet60.xml><?xml version="1.0" encoding="utf-8"?>
<worksheet xmlns="http://schemas.openxmlformats.org/spreadsheetml/2006/main" xmlns:r="http://schemas.openxmlformats.org/officeDocument/2006/relationships">
  <sheetPr>
    <tabColor indexed="13"/>
    <pageSetUpPr fitToPage="1"/>
  </sheetPr>
  <dimension ref="A1:K29"/>
  <sheetViews>
    <sheetView workbookViewId="0" topLeftCell="A4">
      <selection activeCell="A5" sqref="A5"/>
    </sheetView>
  </sheetViews>
  <sheetFormatPr defaultColWidth="8.75390625" defaultRowHeight="15.75" customHeight="1" outlineLevelCol="1"/>
  <cols>
    <col min="1" max="1" width="5.75390625" style="13" customWidth="1"/>
    <col min="2" max="2" width="23.625" style="13" customWidth="1"/>
    <col min="3" max="3" width="7.875" style="13" customWidth="1"/>
    <col min="4" max="4" width="8.125" style="13" customWidth="1"/>
    <col min="5" max="5" width="13.375" style="13" customWidth="1"/>
    <col min="6" max="6" width="13.375" style="13" customWidth="1" outlineLevel="1"/>
    <col min="7" max="9" width="13.375" style="13" customWidth="1"/>
    <col min="10" max="10" width="11.625" style="13" customWidth="1"/>
    <col min="11" max="11" width="11.00390625" style="13" customWidth="1"/>
    <col min="12" max="32" width="9.00390625" style="13" bestFit="1" customWidth="1"/>
    <col min="33" max="16384" width="8.75390625" style="13" customWidth="1"/>
  </cols>
  <sheetData>
    <row r="1" spans="1:11" ht="14.25">
      <c r="A1" s="14" t="s">
        <v>98</v>
      </c>
      <c r="B1" s="15" t="s">
        <v>223</v>
      </c>
      <c r="C1" s="16"/>
      <c r="D1" s="16"/>
      <c r="E1" s="16"/>
      <c r="F1" s="16"/>
      <c r="G1" s="16"/>
      <c r="H1" s="16"/>
      <c r="I1" s="16"/>
      <c r="J1" s="16"/>
      <c r="K1" s="16"/>
    </row>
    <row r="2" spans="1:11" s="11" customFormat="1" ht="30" customHeight="1">
      <c r="A2" s="17" t="s">
        <v>559</v>
      </c>
      <c r="B2" s="18"/>
      <c r="C2" s="18"/>
      <c r="D2" s="18"/>
      <c r="E2" s="18"/>
      <c r="F2" s="18"/>
      <c r="G2" s="18"/>
      <c r="H2" s="18"/>
      <c r="I2" s="18"/>
      <c r="J2" s="18"/>
      <c r="K2" s="18"/>
    </row>
    <row r="3" spans="1:11" ht="13.5" customHeight="1">
      <c r="A3" s="19" t="str">
        <f>'填表说明'!B9</f>
        <v>评估基准日：2016年12月31日</v>
      </c>
      <c r="B3" s="19"/>
      <c r="C3" s="19"/>
      <c r="D3" s="19"/>
      <c r="E3" s="19"/>
      <c r="F3" s="19"/>
      <c r="G3" s="19"/>
      <c r="H3" s="19"/>
      <c r="I3" s="33"/>
      <c r="J3" s="33"/>
      <c r="K3" s="33"/>
    </row>
    <row r="4" spans="1:11" ht="15.75" customHeight="1">
      <c r="A4" s="20" t="str">
        <f>'填表说明'!B11</f>
        <v>资产占有单位名称：黑龙江斯达特兽药有限公司</v>
      </c>
      <c r="K4" s="34" t="s">
        <v>100</v>
      </c>
    </row>
    <row r="5" spans="1:11" s="16" customFormat="1" ht="27.75" customHeight="1">
      <c r="A5" s="72" t="s">
        <v>173</v>
      </c>
      <c r="B5" s="72" t="s">
        <v>556</v>
      </c>
      <c r="C5" s="72" t="s">
        <v>342</v>
      </c>
      <c r="D5" s="72"/>
      <c r="E5" s="72"/>
      <c r="F5" s="73" t="s">
        <v>205</v>
      </c>
      <c r="G5" s="23" t="s">
        <v>206</v>
      </c>
      <c r="H5" s="72" t="s">
        <v>207</v>
      </c>
      <c r="I5" s="72" t="s">
        <v>208</v>
      </c>
      <c r="J5" s="72" t="s">
        <v>228</v>
      </c>
      <c r="K5" s="72" t="s">
        <v>176</v>
      </c>
    </row>
    <row r="6" spans="1:11" ht="15.75" customHeight="1">
      <c r="A6" s="24"/>
      <c r="B6" s="25"/>
      <c r="C6" s="26"/>
      <c r="D6" s="24"/>
      <c r="E6" s="28"/>
      <c r="F6" s="27"/>
      <c r="G6" s="29"/>
      <c r="H6" s="28"/>
      <c r="I6" s="28"/>
      <c r="J6" s="28">
        <f aca="true" t="shared" si="0" ref="J6:J25">IF(H6=0,"",(I6-H6)/H6*100)</f>
      </c>
      <c r="K6" s="35"/>
    </row>
    <row r="7" spans="1:11" ht="15.75" customHeight="1">
      <c r="A7" s="24"/>
      <c r="B7" s="25"/>
      <c r="C7" s="26"/>
      <c r="D7" s="24"/>
      <c r="E7" s="28"/>
      <c r="F7" s="27"/>
      <c r="G7" s="29"/>
      <c r="H7" s="28"/>
      <c r="I7" s="28"/>
      <c r="J7" s="28">
        <f t="shared" si="0"/>
      </c>
      <c r="K7" s="35"/>
    </row>
    <row r="8" spans="1:11" ht="15.75" customHeight="1">
      <c r="A8" s="24"/>
      <c r="B8" s="25"/>
      <c r="C8" s="26"/>
      <c r="D8" s="24"/>
      <c r="E8" s="28"/>
      <c r="F8" s="27"/>
      <c r="G8" s="29"/>
      <c r="H8" s="28"/>
      <c r="I8" s="28"/>
      <c r="J8" s="28">
        <f t="shared" si="0"/>
      </c>
      <c r="K8" s="35"/>
    </row>
    <row r="9" spans="1:11" ht="15.75" customHeight="1">
      <c r="A9" s="24"/>
      <c r="B9" s="25"/>
      <c r="C9" s="26"/>
      <c r="D9" s="24"/>
      <c r="E9" s="28"/>
      <c r="F9" s="27"/>
      <c r="G9" s="29"/>
      <c r="H9" s="28"/>
      <c r="I9" s="28"/>
      <c r="J9" s="28">
        <f t="shared" si="0"/>
      </c>
      <c r="K9" s="35"/>
    </row>
    <row r="10" spans="1:11" ht="15.75" customHeight="1">
      <c r="A10" s="24"/>
      <c r="B10" s="25"/>
      <c r="C10" s="26"/>
      <c r="D10" s="24"/>
      <c r="E10" s="28"/>
      <c r="F10" s="27"/>
      <c r="G10" s="29"/>
      <c r="H10" s="28"/>
      <c r="I10" s="28"/>
      <c r="J10" s="28">
        <f t="shared" si="0"/>
      </c>
      <c r="K10" s="35"/>
    </row>
    <row r="11" spans="1:11" ht="15.75" customHeight="1">
      <c r="A11" s="24"/>
      <c r="B11" s="25"/>
      <c r="C11" s="26"/>
      <c r="D11" s="24"/>
      <c r="E11" s="28"/>
      <c r="F11" s="27"/>
      <c r="G11" s="29"/>
      <c r="H11" s="28"/>
      <c r="I11" s="28"/>
      <c r="J11" s="28">
        <f t="shared" si="0"/>
      </c>
      <c r="K11" s="35"/>
    </row>
    <row r="12" spans="1:11" ht="15.75" customHeight="1">
      <c r="A12" s="24"/>
      <c r="B12" s="25"/>
      <c r="C12" s="26"/>
      <c r="D12" s="24"/>
      <c r="E12" s="28"/>
      <c r="F12" s="27"/>
      <c r="G12" s="29"/>
      <c r="H12" s="28"/>
      <c r="I12" s="28"/>
      <c r="J12" s="28">
        <f t="shared" si="0"/>
      </c>
      <c r="K12" s="35"/>
    </row>
    <row r="13" spans="1:11" ht="15.75" customHeight="1">
      <c r="A13" s="24"/>
      <c r="B13" s="25"/>
      <c r="C13" s="26"/>
      <c r="D13" s="24"/>
      <c r="E13" s="28"/>
      <c r="F13" s="27"/>
      <c r="G13" s="29"/>
      <c r="H13" s="28"/>
      <c r="I13" s="28"/>
      <c r="J13" s="28">
        <f t="shared" si="0"/>
      </c>
      <c r="K13" s="35"/>
    </row>
    <row r="14" spans="1:11" ht="15.75" customHeight="1">
      <c r="A14" s="24"/>
      <c r="B14" s="25"/>
      <c r="C14" s="26"/>
      <c r="D14" s="24"/>
      <c r="E14" s="28"/>
      <c r="F14" s="27"/>
      <c r="G14" s="29"/>
      <c r="H14" s="28"/>
      <c r="I14" s="28"/>
      <c r="J14" s="28">
        <f t="shared" si="0"/>
      </c>
      <c r="K14" s="35"/>
    </row>
    <row r="15" spans="1:11" ht="15.75" customHeight="1">
      <c r="A15" s="24"/>
      <c r="B15" s="25"/>
      <c r="C15" s="26"/>
      <c r="D15" s="24"/>
      <c r="E15" s="28"/>
      <c r="F15" s="27"/>
      <c r="G15" s="29"/>
      <c r="H15" s="28"/>
      <c r="I15" s="28"/>
      <c r="J15" s="28">
        <f t="shared" si="0"/>
      </c>
      <c r="K15" s="35"/>
    </row>
    <row r="16" spans="1:11" ht="15.75" customHeight="1">
      <c r="A16" s="24"/>
      <c r="B16" s="25"/>
      <c r="C16" s="26"/>
      <c r="D16" s="24"/>
      <c r="E16" s="28"/>
      <c r="F16" s="27"/>
      <c r="G16" s="29"/>
      <c r="H16" s="28"/>
      <c r="I16" s="28"/>
      <c r="J16" s="28">
        <f t="shared" si="0"/>
      </c>
      <c r="K16" s="35"/>
    </row>
    <row r="17" spans="1:11" ht="15.75" customHeight="1">
      <c r="A17" s="24"/>
      <c r="B17" s="25"/>
      <c r="C17" s="26"/>
      <c r="D17" s="24"/>
      <c r="E17" s="28"/>
      <c r="F17" s="27"/>
      <c r="G17" s="29"/>
      <c r="H17" s="28"/>
      <c r="I17" s="28"/>
      <c r="J17" s="28">
        <f t="shared" si="0"/>
      </c>
      <c r="K17" s="35"/>
    </row>
    <row r="18" spans="1:11" ht="15.75" customHeight="1">
      <c r="A18" s="24"/>
      <c r="B18" s="25"/>
      <c r="C18" s="26"/>
      <c r="D18" s="24"/>
      <c r="E18" s="28"/>
      <c r="F18" s="27"/>
      <c r="G18" s="29"/>
      <c r="H18" s="28"/>
      <c r="I18" s="28"/>
      <c r="J18" s="28">
        <f t="shared" si="0"/>
      </c>
      <c r="K18" s="35"/>
    </row>
    <row r="19" spans="1:11" ht="15.75" customHeight="1">
      <c r="A19" s="24"/>
      <c r="B19" s="25"/>
      <c r="C19" s="26"/>
      <c r="D19" s="24"/>
      <c r="E19" s="28"/>
      <c r="F19" s="27"/>
      <c r="G19" s="29"/>
      <c r="H19" s="28"/>
      <c r="I19" s="28"/>
      <c r="J19" s="28">
        <f t="shared" si="0"/>
      </c>
      <c r="K19" s="35"/>
    </row>
    <row r="20" spans="1:11" ht="15.75" customHeight="1">
      <c r="A20" s="24"/>
      <c r="B20" s="25"/>
      <c r="C20" s="26"/>
      <c r="D20" s="24"/>
      <c r="E20" s="28"/>
      <c r="F20" s="27"/>
      <c r="G20" s="29"/>
      <c r="H20" s="28"/>
      <c r="I20" s="28"/>
      <c r="J20" s="28">
        <f t="shared" si="0"/>
      </c>
      <c r="K20" s="35"/>
    </row>
    <row r="21" spans="1:11" ht="15.75" customHeight="1">
      <c r="A21" s="24"/>
      <c r="B21" s="25"/>
      <c r="C21" s="26"/>
      <c r="D21" s="24"/>
      <c r="E21" s="28"/>
      <c r="F21" s="27"/>
      <c r="G21" s="29"/>
      <c r="H21" s="28"/>
      <c r="I21" s="28"/>
      <c r="J21" s="28">
        <f t="shared" si="0"/>
      </c>
      <c r="K21" s="35"/>
    </row>
    <row r="22" spans="1:11" ht="15.75" customHeight="1">
      <c r="A22" s="24"/>
      <c r="B22" s="25"/>
      <c r="C22" s="26"/>
      <c r="D22" s="24"/>
      <c r="E22" s="28"/>
      <c r="F22" s="27"/>
      <c r="G22" s="29"/>
      <c r="H22" s="28"/>
      <c r="I22" s="28"/>
      <c r="J22" s="28">
        <f t="shared" si="0"/>
      </c>
      <c r="K22" s="35"/>
    </row>
    <row r="23" spans="1:11" ht="15.75" customHeight="1">
      <c r="A23" s="24"/>
      <c r="B23" s="25"/>
      <c r="C23" s="26"/>
      <c r="D23" s="24"/>
      <c r="E23" s="28"/>
      <c r="F23" s="27"/>
      <c r="G23" s="29"/>
      <c r="H23" s="28"/>
      <c r="I23" s="28"/>
      <c r="J23" s="28">
        <f t="shared" si="0"/>
      </c>
      <c r="K23" s="35"/>
    </row>
    <row r="24" spans="1:11" ht="15.75" customHeight="1">
      <c r="A24" s="24"/>
      <c r="B24" s="25"/>
      <c r="C24" s="26"/>
      <c r="D24" s="24"/>
      <c r="E24" s="28"/>
      <c r="F24" s="27"/>
      <c r="G24" s="29"/>
      <c r="H24" s="28"/>
      <c r="I24" s="28"/>
      <c r="J24" s="28">
        <f t="shared" si="0"/>
      </c>
      <c r="K24" s="35"/>
    </row>
    <row r="25" spans="1:11" ht="15.75" customHeight="1">
      <c r="A25" s="24"/>
      <c r="B25" s="25"/>
      <c r="C25" s="26"/>
      <c r="D25" s="24"/>
      <c r="E25" s="28"/>
      <c r="F25" s="27"/>
      <c r="G25" s="29"/>
      <c r="H25" s="28"/>
      <c r="I25" s="28"/>
      <c r="J25" s="28">
        <f t="shared" si="0"/>
      </c>
      <c r="K25" s="35"/>
    </row>
    <row r="26" spans="1:11" ht="15.75" customHeight="1">
      <c r="A26" s="24"/>
      <c r="B26" s="25"/>
      <c r="C26" s="26"/>
      <c r="D26" s="24"/>
      <c r="E26" s="28"/>
      <c r="F26" s="27"/>
      <c r="G26" s="29"/>
      <c r="H26" s="28"/>
      <c r="I26" s="28"/>
      <c r="J26" s="28"/>
      <c r="K26" s="35"/>
    </row>
    <row r="27" spans="1:11" ht="15.75" customHeight="1">
      <c r="A27" s="30" t="s">
        <v>296</v>
      </c>
      <c r="B27" s="45"/>
      <c r="C27" s="26"/>
      <c r="D27" s="24"/>
      <c r="E27" s="28"/>
      <c r="F27" s="27">
        <f>SUM(F6:F26)</f>
        <v>0</v>
      </c>
      <c r="G27" s="29">
        <f>SUM(G6:G26)</f>
        <v>0</v>
      </c>
      <c r="H27" s="28">
        <f>SUM(H6:H26)</f>
        <v>0</v>
      </c>
      <c r="I27" s="28">
        <f>SUM(I6:I26)</f>
        <v>0</v>
      </c>
      <c r="J27" s="28">
        <f>IF(H27=0,"",(I27-H27)/H27*100)</f>
      </c>
      <c r="K27" s="35"/>
    </row>
    <row r="28" spans="1:8" ht="15.75" customHeight="1">
      <c r="A28" s="32" t="str">
        <f>'填表说明'!B12</f>
        <v>资产占有单位填表人：</v>
      </c>
      <c r="H28" s="20" t="e">
        <f>"评估人员："&amp;B8G30</f>
        <v>#NAME?</v>
      </c>
    </row>
    <row r="29" ht="15.75" customHeight="1">
      <c r="A29" s="32" t="str">
        <f>'填表说明'!B16</f>
        <v>填表日期：2017年01月10日</v>
      </c>
    </row>
  </sheetData>
  <sheetProtection/>
  <mergeCells count="3">
    <mergeCell ref="A2:K2"/>
    <mergeCell ref="A3:K3"/>
    <mergeCell ref="A27:B27"/>
  </mergeCells>
  <hyperlinks>
    <hyperlink ref="A1" location="索引目录!D50" display="返回索引页"/>
    <hyperlink ref="B1" location="无形资产汇总!B12" display="返回"/>
  </hyperlinks>
  <printOptions horizontalCentered="1"/>
  <pageMargins left="0.35" right="0.35" top="0.79" bottom="0.79" header="1.06" footer="0.51"/>
  <pageSetup fitToHeight="0" fitToWidth="1" horizontalDpi="300" verticalDpi="300" orientation="landscape" paperSize="9" scale="97"/>
  <headerFooter alignWithMargins="0">
    <oddHeader>&amp;R&amp;"宋体,常规"&amp;10表&amp;"Times New Roman,常规"6-2
&amp;"宋体,常规"共&amp;"Times New Roman,常规"&amp;N&amp;"宋体,常规"页第&amp;"Times New Roman,常规"&amp;P&amp;"宋体,常规"页</oddHeader>
  </headerFooter>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I29"/>
  <sheetViews>
    <sheetView workbookViewId="0" topLeftCell="A19">
      <selection activeCell="A5" sqref="A5"/>
    </sheetView>
  </sheetViews>
  <sheetFormatPr defaultColWidth="8.75390625" defaultRowHeight="15.75" customHeight="1" outlineLevelCol="1"/>
  <cols>
    <col min="1" max="1" width="5.75390625" style="13" customWidth="1"/>
    <col min="2" max="2" width="22.25390625" style="13" customWidth="1"/>
    <col min="3" max="3" width="12.00390625" style="13" customWidth="1"/>
    <col min="4" max="4" width="17.625" style="13" customWidth="1" outlineLevel="1"/>
    <col min="5" max="7" width="17.625" style="13" customWidth="1"/>
    <col min="8" max="8" width="11.625" style="13" customWidth="1"/>
    <col min="9" max="9" width="16.00390625" style="13" customWidth="1"/>
    <col min="10" max="32" width="9.00390625" style="13" bestFit="1" customWidth="1"/>
    <col min="33" max="16384" width="8.75390625" style="13" customWidth="1"/>
  </cols>
  <sheetData>
    <row r="1" spans="1:9" ht="14.25">
      <c r="A1" s="14" t="s">
        <v>98</v>
      </c>
      <c r="B1" s="15" t="s">
        <v>223</v>
      </c>
      <c r="C1" s="16"/>
      <c r="D1" s="16"/>
      <c r="E1" s="16"/>
      <c r="F1" s="16"/>
      <c r="G1" s="16"/>
      <c r="H1" s="16"/>
      <c r="I1" s="16"/>
    </row>
    <row r="2" spans="1:9" s="11" customFormat="1" ht="30" customHeight="1">
      <c r="A2" s="17" t="s">
        <v>560</v>
      </c>
      <c r="B2" s="18"/>
      <c r="C2" s="18"/>
      <c r="D2" s="18"/>
      <c r="E2" s="18"/>
      <c r="F2" s="18"/>
      <c r="G2" s="18"/>
      <c r="H2" s="18"/>
      <c r="I2" s="18"/>
    </row>
    <row r="3" spans="1:9" ht="13.5" customHeight="1">
      <c r="A3" s="19" t="str">
        <f>'填表说明'!B9</f>
        <v>评估基准日：2016年12月31日</v>
      </c>
      <c r="B3" s="19"/>
      <c r="C3" s="19"/>
      <c r="D3" s="19"/>
      <c r="E3" s="19"/>
      <c r="F3" s="19"/>
      <c r="G3" s="33"/>
      <c r="H3" s="33"/>
      <c r="I3" s="33"/>
    </row>
    <row r="4" spans="1:9" ht="15.75" customHeight="1">
      <c r="A4" s="20" t="str">
        <f>'填表说明'!B11</f>
        <v>资产占有单位名称：黑龙江斯达特兽药有限公司</v>
      </c>
      <c r="I4" s="34" t="s">
        <v>100</v>
      </c>
    </row>
    <row r="5" spans="1:9" s="16" customFormat="1" ht="27.75" customHeight="1">
      <c r="A5" s="72" t="s">
        <v>173</v>
      </c>
      <c r="B5" s="72" t="s">
        <v>556</v>
      </c>
      <c r="C5" s="21" t="s">
        <v>514</v>
      </c>
      <c r="D5" s="73" t="s">
        <v>205</v>
      </c>
      <c r="E5" s="23" t="s">
        <v>206</v>
      </c>
      <c r="F5" s="72" t="s">
        <v>207</v>
      </c>
      <c r="G5" s="72" t="s">
        <v>208</v>
      </c>
      <c r="H5" s="72" t="s">
        <v>228</v>
      </c>
      <c r="I5" s="72" t="s">
        <v>176</v>
      </c>
    </row>
    <row r="6" spans="1:9" ht="15.75" customHeight="1">
      <c r="A6" s="24"/>
      <c r="B6" s="25"/>
      <c r="C6" s="26"/>
      <c r="D6" s="27"/>
      <c r="E6" s="29"/>
      <c r="F6" s="28"/>
      <c r="G6" s="28"/>
      <c r="H6" s="28">
        <f aca="true" t="shared" si="0" ref="H6:H27">IF(F6=0,"",(G6-F6)/F6*100)</f>
      </c>
      <c r="I6" s="35"/>
    </row>
    <row r="7" spans="1:9" ht="15.75" customHeight="1">
      <c r="A7" s="24"/>
      <c r="B7" s="25"/>
      <c r="C7" s="26"/>
      <c r="D7" s="27"/>
      <c r="E7" s="29"/>
      <c r="F7" s="28"/>
      <c r="G7" s="28"/>
      <c r="H7" s="28">
        <f t="shared" si="0"/>
      </c>
      <c r="I7" s="35"/>
    </row>
    <row r="8" spans="1:9" ht="15.75" customHeight="1">
      <c r="A8" s="24"/>
      <c r="B8" s="25"/>
      <c r="C8" s="26"/>
      <c r="D8" s="27"/>
      <c r="E8" s="29"/>
      <c r="F8" s="28"/>
      <c r="G8" s="28"/>
      <c r="H8" s="28">
        <f t="shared" si="0"/>
      </c>
      <c r="I8" s="35"/>
    </row>
    <row r="9" spans="1:9" ht="15.75" customHeight="1">
      <c r="A9" s="24"/>
      <c r="B9" s="25"/>
      <c r="C9" s="26"/>
      <c r="D9" s="27"/>
      <c r="E9" s="29"/>
      <c r="F9" s="28"/>
      <c r="G9" s="28"/>
      <c r="H9" s="28">
        <f t="shared" si="0"/>
      </c>
      <c r="I9" s="35"/>
    </row>
    <row r="10" spans="1:9" ht="15.75" customHeight="1">
      <c r="A10" s="24"/>
      <c r="B10" s="25"/>
      <c r="C10" s="26"/>
      <c r="D10" s="27"/>
      <c r="E10" s="29"/>
      <c r="F10" s="28"/>
      <c r="G10" s="28"/>
      <c r="H10" s="28">
        <f t="shared" si="0"/>
      </c>
      <c r="I10" s="35"/>
    </row>
    <row r="11" spans="1:9" ht="15.75" customHeight="1">
      <c r="A11" s="24"/>
      <c r="B11" s="25"/>
      <c r="C11" s="26"/>
      <c r="D11" s="27"/>
      <c r="E11" s="29"/>
      <c r="F11" s="28"/>
      <c r="G11" s="28"/>
      <c r="H11" s="28">
        <f t="shared" si="0"/>
      </c>
      <c r="I11" s="35"/>
    </row>
    <row r="12" spans="1:9" ht="15.75" customHeight="1">
      <c r="A12" s="24"/>
      <c r="B12" s="25"/>
      <c r="C12" s="26"/>
      <c r="D12" s="27"/>
      <c r="E12" s="29"/>
      <c r="F12" s="28"/>
      <c r="G12" s="28"/>
      <c r="H12" s="28">
        <f t="shared" si="0"/>
      </c>
      <c r="I12" s="35"/>
    </row>
    <row r="13" spans="1:9" ht="15.75" customHeight="1">
      <c r="A13" s="24"/>
      <c r="B13" s="25"/>
      <c r="C13" s="26"/>
      <c r="D13" s="27"/>
      <c r="E13" s="29"/>
      <c r="F13" s="28"/>
      <c r="G13" s="28"/>
      <c r="H13" s="28">
        <f t="shared" si="0"/>
      </c>
      <c r="I13" s="35"/>
    </row>
    <row r="14" spans="1:9" ht="15.75" customHeight="1">
      <c r="A14" s="24"/>
      <c r="B14" s="25"/>
      <c r="C14" s="26"/>
      <c r="D14" s="27"/>
      <c r="E14" s="29"/>
      <c r="F14" s="28"/>
      <c r="G14" s="28"/>
      <c r="H14" s="28">
        <f t="shared" si="0"/>
      </c>
      <c r="I14" s="35"/>
    </row>
    <row r="15" spans="1:9" ht="15.75" customHeight="1">
      <c r="A15" s="24"/>
      <c r="B15" s="25"/>
      <c r="C15" s="26"/>
      <c r="D15" s="27"/>
      <c r="E15" s="29"/>
      <c r="F15" s="28"/>
      <c r="G15" s="28"/>
      <c r="H15" s="28">
        <f t="shared" si="0"/>
      </c>
      <c r="I15" s="35"/>
    </row>
    <row r="16" spans="1:9" ht="15.75" customHeight="1">
      <c r="A16" s="24"/>
      <c r="B16" s="25"/>
      <c r="C16" s="26"/>
      <c r="D16" s="27"/>
      <c r="E16" s="29"/>
      <c r="F16" s="28"/>
      <c r="G16" s="28"/>
      <c r="H16" s="28">
        <f t="shared" si="0"/>
      </c>
      <c r="I16" s="35"/>
    </row>
    <row r="17" spans="1:9" ht="15.75" customHeight="1">
      <c r="A17" s="24"/>
      <c r="B17" s="25"/>
      <c r="C17" s="26"/>
      <c r="D17" s="27"/>
      <c r="E17" s="29"/>
      <c r="F17" s="28"/>
      <c r="G17" s="28"/>
      <c r="H17" s="28">
        <f t="shared" si="0"/>
      </c>
      <c r="I17" s="35"/>
    </row>
    <row r="18" spans="1:9" ht="15.75" customHeight="1">
      <c r="A18" s="24"/>
      <c r="B18" s="25"/>
      <c r="C18" s="26"/>
      <c r="D18" s="27"/>
      <c r="E18" s="29"/>
      <c r="F18" s="28"/>
      <c r="G18" s="28"/>
      <c r="H18" s="28">
        <f t="shared" si="0"/>
      </c>
      <c r="I18" s="35"/>
    </row>
    <row r="19" spans="1:9" ht="15.75" customHeight="1">
      <c r="A19" s="24"/>
      <c r="B19" s="25"/>
      <c r="C19" s="26"/>
      <c r="D19" s="27"/>
      <c r="E19" s="29"/>
      <c r="F19" s="28"/>
      <c r="G19" s="28"/>
      <c r="H19" s="28">
        <f t="shared" si="0"/>
      </c>
      <c r="I19" s="35"/>
    </row>
    <row r="20" spans="1:9" ht="15.75" customHeight="1">
      <c r="A20" s="24"/>
      <c r="B20" s="25"/>
      <c r="C20" s="26"/>
      <c r="D20" s="27"/>
      <c r="E20" s="29"/>
      <c r="F20" s="28"/>
      <c r="G20" s="28"/>
      <c r="H20" s="28">
        <f t="shared" si="0"/>
      </c>
      <c r="I20" s="35"/>
    </row>
    <row r="21" spans="1:9" ht="15.75" customHeight="1">
      <c r="A21" s="24"/>
      <c r="B21" s="25"/>
      <c r="C21" s="26"/>
      <c r="D21" s="27"/>
      <c r="E21" s="29"/>
      <c r="F21" s="28"/>
      <c r="G21" s="28"/>
      <c r="H21" s="28">
        <f t="shared" si="0"/>
      </c>
      <c r="I21" s="35"/>
    </row>
    <row r="22" spans="1:9" ht="15.75" customHeight="1">
      <c r="A22" s="24"/>
      <c r="B22" s="25"/>
      <c r="C22" s="26"/>
      <c r="D22" s="27"/>
      <c r="E22" s="29"/>
      <c r="F22" s="28"/>
      <c r="G22" s="28"/>
      <c r="H22" s="28">
        <f t="shared" si="0"/>
      </c>
      <c r="I22" s="35"/>
    </row>
    <row r="23" spans="1:9" ht="15.75" customHeight="1">
      <c r="A23" s="24"/>
      <c r="B23" s="25"/>
      <c r="C23" s="26"/>
      <c r="D23" s="27"/>
      <c r="E23" s="29"/>
      <c r="F23" s="28"/>
      <c r="G23" s="28"/>
      <c r="H23" s="28">
        <f t="shared" si="0"/>
      </c>
      <c r="I23" s="35"/>
    </row>
    <row r="24" spans="1:9" ht="15.75" customHeight="1">
      <c r="A24" s="24"/>
      <c r="B24" s="25"/>
      <c r="C24" s="26"/>
      <c r="D24" s="27"/>
      <c r="E24" s="29"/>
      <c r="F24" s="28"/>
      <c r="G24" s="28"/>
      <c r="H24" s="28">
        <f t="shared" si="0"/>
      </c>
      <c r="I24" s="35"/>
    </row>
    <row r="25" spans="1:9" ht="15.75" customHeight="1">
      <c r="A25" s="30" t="s">
        <v>335</v>
      </c>
      <c r="B25" s="45"/>
      <c r="C25" s="26"/>
      <c r="D25" s="27">
        <f>SUM(D6:D24)</f>
        <v>0</v>
      </c>
      <c r="E25" s="29">
        <f>SUM(E6:E24)</f>
        <v>0</v>
      </c>
      <c r="F25" s="28">
        <f>SUM(F6:F24)</f>
        <v>0</v>
      </c>
      <c r="G25" s="28">
        <f>SUM(G6:G24)</f>
        <v>0</v>
      </c>
      <c r="H25" s="28">
        <f t="shared" si="0"/>
      </c>
      <c r="I25" s="35"/>
    </row>
    <row r="26" spans="1:9" ht="15.75" customHeight="1">
      <c r="A26" s="30" t="s">
        <v>561</v>
      </c>
      <c r="B26" s="31"/>
      <c r="C26" s="26"/>
      <c r="D26" s="27"/>
      <c r="E26" s="29"/>
      <c r="F26" s="28">
        <f>E26</f>
        <v>0</v>
      </c>
      <c r="G26" s="28">
        <v>0</v>
      </c>
      <c r="H26" s="28">
        <f t="shared" si="0"/>
      </c>
      <c r="I26" s="35"/>
    </row>
    <row r="27" spans="1:9" ht="15.75" customHeight="1">
      <c r="A27" s="30" t="s">
        <v>426</v>
      </c>
      <c r="B27" s="45"/>
      <c r="C27" s="26"/>
      <c r="D27" s="27">
        <f>D25-D26</f>
        <v>0</v>
      </c>
      <c r="E27" s="29">
        <f>E25-E26</f>
        <v>0</v>
      </c>
      <c r="F27" s="28">
        <f>F25-F26</f>
        <v>0</v>
      </c>
      <c r="G27" s="28">
        <f>G25-G26</f>
        <v>0</v>
      </c>
      <c r="H27" s="28">
        <f t="shared" si="0"/>
      </c>
      <c r="I27" s="35"/>
    </row>
    <row r="28" spans="1:6" ht="15.75" customHeight="1">
      <c r="A28" s="32" t="str">
        <f>'填表说明'!B12</f>
        <v>资产占有单位填表人：</v>
      </c>
      <c r="F28" s="20" t="e">
        <f>"评估人员："&amp;B8G30</f>
        <v>#NAME?</v>
      </c>
    </row>
    <row r="29" ht="15.75" customHeight="1">
      <c r="A29" s="32" t="str">
        <f>'填表说明'!B16</f>
        <v>填表日期：2017年01月10日</v>
      </c>
    </row>
  </sheetData>
  <sheetProtection/>
  <mergeCells count="5">
    <mergeCell ref="A2:I2"/>
    <mergeCell ref="A3:I3"/>
    <mergeCell ref="A25:B25"/>
    <mergeCell ref="A26:B26"/>
    <mergeCell ref="A27:B27"/>
  </mergeCells>
  <hyperlinks>
    <hyperlink ref="A1" location="索引目录!D51" display="返回索引页"/>
    <hyperlink ref="B1" location="无形资产汇总!B14" display="返回"/>
  </hyperlinks>
  <printOptions horizontalCentered="1"/>
  <pageMargins left="0.35" right="0.35" top="0.79" bottom="0.79" header="1.06" footer="0.51"/>
  <pageSetup fitToHeight="0" fitToWidth="1" horizontalDpi="300" verticalDpi="300" orientation="landscape" paperSize="9" scale="95"/>
  <headerFooter alignWithMargins="0">
    <oddHeader>&amp;R&amp;"宋体,常规"&amp;10表&amp;"Times New Roman,常规"6-3
&amp;"宋体,常规"共&amp;"Times New Roman,常规"&amp;N&amp;"宋体,常规"页第&amp;"Times New Roman,常规"&amp;P&amp;"宋体,常规"页</oddHeader>
  </headerFooter>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J16" sqref="J16"/>
    </sheetView>
  </sheetViews>
  <sheetFormatPr defaultColWidth="8.75390625" defaultRowHeight="15.75" customHeight="1" outlineLevelCol="1"/>
  <cols>
    <col min="1" max="1" width="5.125" style="13" customWidth="1"/>
    <col min="2" max="2" width="21.00390625" style="13" customWidth="1"/>
    <col min="3" max="3" width="7.75390625" style="13" customWidth="1"/>
    <col min="4" max="4" width="11.25390625" style="13" customWidth="1"/>
    <col min="5" max="5" width="8.125" style="13" customWidth="1"/>
    <col min="6" max="6" width="14.375" style="13" hidden="1" customWidth="1" outlineLevel="1"/>
    <col min="7" max="7" width="14.375" style="13" customWidth="1" collapsed="1"/>
    <col min="8" max="8" width="14.375" style="13" hidden="1" customWidth="1"/>
    <col min="9" max="9" width="7.00390625" style="13" customWidth="1"/>
    <col min="10" max="10" width="14.375" style="13" customWidth="1"/>
    <col min="11" max="11" width="8.125" style="13" customWidth="1"/>
    <col min="12" max="12" width="10.00390625" style="13" customWidth="1"/>
    <col min="13" max="32" width="9.00390625" style="13" bestFit="1" customWidth="1"/>
    <col min="33" max="16384" width="8.75390625" style="13" customWidth="1"/>
  </cols>
  <sheetData>
    <row r="1" spans="1:12" ht="15">
      <c r="A1" s="14" t="s">
        <v>98</v>
      </c>
      <c r="B1" s="15" t="s">
        <v>223</v>
      </c>
      <c r="C1" s="16"/>
      <c r="D1" s="16"/>
      <c r="E1" s="16"/>
      <c r="F1" s="16"/>
      <c r="G1" s="16"/>
      <c r="H1" s="16"/>
      <c r="I1" s="16"/>
      <c r="J1" s="16"/>
      <c r="K1" s="16"/>
      <c r="L1" s="16"/>
    </row>
    <row r="2" spans="1:12" s="11" customFormat="1" ht="30" customHeight="1">
      <c r="A2" s="17" t="s">
        <v>562</v>
      </c>
      <c r="B2" s="18"/>
      <c r="C2" s="18"/>
      <c r="D2" s="18"/>
      <c r="E2" s="18"/>
      <c r="F2" s="18"/>
      <c r="G2" s="18"/>
      <c r="H2" s="18"/>
      <c r="I2" s="18"/>
      <c r="J2" s="18"/>
      <c r="K2" s="18"/>
      <c r="L2" s="18"/>
    </row>
    <row r="3" spans="1:12" ht="13.5" customHeight="1">
      <c r="A3" s="19" t="str">
        <f>'填表说明'!B9</f>
        <v>评估基准日：2016年12月31日</v>
      </c>
      <c r="B3" s="19"/>
      <c r="C3" s="19"/>
      <c r="D3" s="19"/>
      <c r="E3" s="19"/>
      <c r="F3" s="19"/>
      <c r="G3" s="19"/>
      <c r="H3" s="19"/>
      <c r="I3" s="33"/>
      <c r="J3" s="33"/>
      <c r="K3" s="33"/>
      <c r="L3" s="33"/>
    </row>
    <row r="4" spans="1:12" ht="15.75" customHeight="1">
      <c r="A4" s="20" t="str">
        <f>'填表说明'!B11</f>
        <v>资产占有单位名称：黑龙江斯达特兽药有限公司</v>
      </c>
      <c r="L4" s="34" t="s">
        <v>100</v>
      </c>
    </row>
    <row r="5" spans="1:12" s="16" customFormat="1" ht="27.75" customHeight="1">
      <c r="A5" s="72" t="s">
        <v>173</v>
      </c>
      <c r="B5" s="72" t="s">
        <v>563</v>
      </c>
      <c r="C5" s="72" t="s">
        <v>564</v>
      </c>
      <c r="D5" s="72" t="s">
        <v>565</v>
      </c>
      <c r="E5" s="72" t="s">
        <v>566</v>
      </c>
      <c r="F5" s="73" t="s">
        <v>205</v>
      </c>
      <c r="G5" s="23" t="s">
        <v>206</v>
      </c>
      <c r="H5" s="72" t="s">
        <v>207</v>
      </c>
      <c r="I5" s="72" t="s">
        <v>567</v>
      </c>
      <c r="J5" s="72" t="s">
        <v>208</v>
      </c>
      <c r="K5" s="72" t="s">
        <v>228</v>
      </c>
      <c r="L5" s="72" t="s">
        <v>176</v>
      </c>
    </row>
    <row r="6" spans="1:12" ht="15.75" customHeight="1">
      <c r="A6" s="24"/>
      <c r="B6" s="41"/>
      <c r="C6" s="26"/>
      <c r="D6" s="28"/>
      <c r="E6" s="24"/>
      <c r="F6" s="27"/>
      <c r="G6" s="29"/>
      <c r="H6" s="28"/>
      <c r="I6" s="24"/>
      <c r="J6" s="28"/>
      <c r="K6" s="28"/>
      <c r="L6" s="35"/>
    </row>
    <row r="7" spans="1:12" ht="15.75" customHeight="1">
      <c r="A7" s="24"/>
      <c r="B7" s="41"/>
      <c r="C7" s="26"/>
      <c r="D7" s="28"/>
      <c r="E7" s="24"/>
      <c r="F7" s="27"/>
      <c r="G7" s="29"/>
      <c r="H7" s="28"/>
      <c r="I7" s="24"/>
      <c r="J7" s="28"/>
      <c r="K7" s="28">
        <f aca="true" t="shared" si="0" ref="K7:K27">IF(H7=0,"",(J7-H7)/H7*100)</f>
      </c>
      <c r="L7" s="35"/>
    </row>
    <row r="8" spans="1:12" ht="15.75" customHeight="1">
      <c r="A8" s="24"/>
      <c r="B8" s="41"/>
      <c r="C8" s="26"/>
      <c r="D8" s="28"/>
      <c r="E8" s="24"/>
      <c r="F8" s="27"/>
      <c r="G8" s="29"/>
      <c r="H8" s="28"/>
      <c r="I8" s="24"/>
      <c r="J8" s="28"/>
      <c r="K8" s="28">
        <f t="shared" si="0"/>
      </c>
      <c r="L8" s="35"/>
    </row>
    <row r="9" spans="1:12" ht="15.75" customHeight="1">
      <c r="A9" s="24"/>
      <c r="B9" s="41"/>
      <c r="C9" s="26"/>
      <c r="D9" s="28"/>
      <c r="E9" s="24"/>
      <c r="F9" s="27"/>
      <c r="G9" s="29"/>
      <c r="H9" s="28"/>
      <c r="I9" s="24"/>
      <c r="J9" s="28"/>
      <c r="K9" s="28">
        <f t="shared" si="0"/>
      </c>
      <c r="L9" s="35"/>
    </row>
    <row r="10" spans="1:12" ht="15.75" customHeight="1">
      <c r="A10" s="24"/>
      <c r="B10" s="41"/>
      <c r="C10" s="26"/>
      <c r="D10" s="28"/>
      <c r="E10" s="24"/>
      <c r="F10" s="27"/>
      <c r="G10" s="29"/>
      <c r="H10" s="28"/>
      <c r="I10" s="24"/>
      <c r="J10" s="28"/>
      <c r="K10" s="28">
        <f t="shared" si="0"/>
      </c>
      <c r="L10" s="35"/>
    </row>
    <row r="11" spans="1:12" ht="15.75" customHeight="1">
      <c r="A11" s="24"/>
      <c r="B11" s="41"/>
      <c r="C11" s="26"/>
      <c r="D11" s="28"/>
      <c r="E11" s="24"/>
      <c r="F11" s="27"/>
      <c r="G11" s="29"/>
      <c r="H11" s="28"/>
      <c r="I11" s="24"/>
      <c r="J11" s="28"/>
      <c r="K11" s="28">
        <f t="shared" si="0"/>
      </c>
      <c r="L11" s="35"/>
    </row>
    <row r="12" spans="1:12" ht="15.75" customHeight="1">
      <c r="A12" s="24"/>
      <c r="B12" s="41"/>
      <c r="C12" s="26"/>
      <c r="D12" s="28"/>
      <c r="E12" s="24"/>
      <c r="F12" s="27"/>
      <c r="G12" s="29"/>
      <c r="H12" s="28"/>
      <c r="I12" s="24"/>
      <c r="J12" s="28"/>
      <c r="K12" s="28">
        <f t="shared" si="0"/>
      </c>
      <c r="L12" s="35"/>
    </row>
    <row r="13" spans="1:12" ht="15.75" customHeight="1">
      <c r="A13" s="24"/>
      <c r="B13" s="25"/>
      <c r="C13" s="26"/>
      <c r="D13" s="28"/>
      <c r="E13" s="24"/>
      <c r="F13" s="27"/>
      <c r="G13" s="29"/>
      <c r="H13" s="28"/>
      <c r="I13" s="24"/>
      <c r="J13" s="28"/>
      <c r="K13" s="28">
        <f t="shared" si="0"/>
      </c>
      <c r="L13" s="35"/>
    </row>
    <row r="14" spans="1:12" ht="15.75" customHeight="1">
      <c r="A14" s="24"/>
      <c r="B14" s="25"/>
      <c r="C14" s="26"/>
      <c r="D14" s="28"/>
      <c r="E14" s="24"/>
      <c r="F14" s="27"/>
      <c r="G14" s="29"/>
      <c r="H14" s="28"/>
      <c r="I14" s="24"/>
      <c r="J14" s="28"/>
      <c r="K14" s="28">
        <f t="shared" si="0"/>
      </c>
      <c r="L14" s="35"/>
    </row>
    <row r="15" spans="1:12" ht="15.75" customHeight="1">
      <c r="A15" s="24"/>
      <c r="B15" s="25"/>
      <c r="C15" s="26"/>
      <c r="D15" s="28"/>
      <c r="E15" s="24"/>
      <c r="F15" s="27"/>
      <c r="G15" s="29"/>
      <c r="H15" s="28"/>
      <c r="I15" s="24"/>
      <c r="J15" s="28"/>
      <c r="K15" s="28">
        <f t="shared" si="0"/>
      </c>
      <c r="L15" s="35"/>
    </row>
    <row r="16" spans="1:12" ht="15.75" customHeight="1">
      <c r="A16" s="24"/>
      <c r="B16" s="25"/>
      <c r="C16" s="26"/>
      <c r="D16" s="28"/>
      <c r="E16" s="24"/>
      <c r="F16" s="27"/>
      <c r="G16" s="29"/>
      <c r="H16" s="28"/>
      <c r="I16" s="24"/>
      <c r="J16" s="28"/>
      <c r="K16" s="28">
        <f t="shared" si="0"/>
      </c>
      <c r="L16" s="35"/>
    </row>
    <row r="17" spans="1:12" ht="15.75" customHeight="1">
      <c r="A17" s="24"/>
      <c r="B17" s="25"/>
      <c r="C17" s="26"/>
      <c r="D17" s="28"/>
      <c r="E17" s="24"/>
      <c r="F17" s="27"/>
      <c r="G17" s="29"/>
      <c r="H17" s="28"/>
      <c r="I17" s="24"/>
      <c r="J17" s="28"/>
      <c r="K17" s="28">
        <f t="shared" si="0"/>
      </c>
      <c r="L17" s="35"/>
    </row>
    <row r="18" spans="1:12" ht="15.75" customHeight="1">
      <c r="A18" s="24"/>
      <c r="B18" s="25"/>
      <c r="C18" s="26"/>
      <c r="D18" s="28"/>
      <c r="E18" s="24"/>
      <c r="F18" s="27"/>
      <c r="G18" s="29"/>
      <c r="H18" s="28"/>
      <c r="I18" s="24"/>
      <c r="J18" s="28"/>
      <c r="K18" s="28">
        <f t="shared" si="0"/>
      </c>
      <c r="L18" s="35"/>
    </row>
    <row r="19" spans="1:12" ht="15.75" customHeight="1">
      <c r="A19" s="24"/>
      <c r="B19" s="25"/>
      <c r="C19" s="26"/>
      <c r="D19" s="28"/>
      <c r="E19" s="24"/>
      <c r="F19" s="27"/>
      <c r="G19" s="29"/>
      <c r="H19" s="28"/>
      <c r="I19" s="24"/>
      <c r="J19" s="28"/>
      <c r="K19" s="28">
        <f t="shared" si="0"/>
      </c>
      <c r="L19" s="35"/>
    </row>
    <row r="20" spans="1:12" ht="15.75" customHeight="1">
      <c r="A20" s="24"/>
      <c r="B20" s="25"/>
      <c r="C20" s="26"/>
      <c r="D20" s="28"/>
      <c r="E20" s="24"/>
      <c r="F20" s="27"/>
      <c r="G20" s="29"/>
      <c r="H20" s="28"/>
      <c r="I20" s="24"/>
      <c r="J20" s="28"/>
      <c r="K20" s="28">
        <f t="shared" si="0"/>
      </c>
      <c r="L20" s="35"/>
    </row>
    <row r="21" spans="1:12" ht="15.75" customHeight="1">
      <c r="A21" s="24"/>
      <c r="B21" s="25"/>
      <c r="C21" s="26"/>
      <c r="D21" s="28"/>
      <c r="E21" s="24"/>
      <c r="F21" s="27"/>
      <c r="G21" s="29"/>
      <c r="H21" s="28"/>
      <c r="I21" s="24"/>
      <c r="J21" s="28"/>
      <c r="K21" s="28">
        <f t="shared" si="0"/>
      </c>
      <c r="L21" s="35"/>
    </row>
    <row r="22" spans="1:12" ht="15.75" customHeight="1">
      <c r="A22" s="24"/>
      <c r="B22" s="25"/>
      <c r="C22" s="26"/>
      <c r="D22" s="28"/>
      <c r="E22" s="24"/>
      <c r="F22" s="27"/>
      <c r="G22" s="29"/>
      <c r="H22" s="28"/>
      <c r="I22" s="24"/>
      <c r="J22" s="28"/>
      <c r="K22" s="28">
        <f t="shared" si="0"/>
      </c>
      <c r="L22" s="35"/>
    </row>
    <row r="23" spans="1:12" ht="15.75" customHeight="1">
      <c r="A23" s="24"/>
      <c r="B23" s="25"/>
      <c r="C23" s="26"/>
      <c r="D23" s="28"/>
      <c r="E23" s="24"/>
      <c r="F23" s="27"/>
      <c r="G23" s="29"/>
      <c r="H23" s="28"/>
      <c r="I23" s="24"/>
      <c r="J23" s="28"/>
      <c r="K23" s="28">
        <f t="shared" si="0"/>
      </c>
      <c r="L23" s="35"/>
    </row>
    <row r="24" spans="1:12" ht="15.75" customHeight="1">
      <c r="A24" s="24"/>
      <c r="B24" s="25"/>
      <c r="C24" s="26"/>
      <c r="D24" s="28"/>
      <c r="E24" s="24"/>
      <c r="F24" s="27"/>
      <c r="G24" s="29"/>
      <c r="H24" s="28"/>
      <c r="I24" s="24"/>
      <c r="J24" s="28"/>
      <c r="K24" s="28">
        <f t="shared" si="0"/>
      </c>
      <c r="L24" s="35"/>
    </row>
    <row r="25" spans="1:12" ht="15.75" customHeight="1">
      <c r="A25" s="24"/>
      <c r="B25" s="25"/>
      <c r="C25" s="26"/>
      <c r="D25" s="28"/>
      <c r="E25" s="24"/>
      <c r="F25" s="27"/>
      <c r="G25" s="29"/>
      <c r="H25" s="28"/>
      <c r="I25" s="24"/>
      <c r="J25" s="28"/>
      <c r="K25" s="28">
        <f t="shared" si="0"/>
      </c>
      <c r="L25" s="35"/>
    </row>
    <row r="26" spans="1:12" ht="15.75" customHeight="1">
      <c r="A26" s="24"/>
      <c r="B26" s="41"/>
      <c r="C26" s="26"/>
      <c r="D26" s="28"/>
      <c r="E26" s="24"/>
      <c r="F26" s="27"/>
      <c r="G26" s="29"/>
      <c r="H26" s="28"/>
      <c r="I26" s="24"/>
      <c r="J26" s="28"/>
      <c r="K26" s="28"/>
      <c r="L26" s="35"/>
    </row>
    <row r="27" spans="1:12" ht="15.75" customHeight="1">
      <c r="A27" s="30" t="s">
        <v>568</v>
      </c>
      <c r="B27" s="45"/>
      <c r="C27" s="26"/>
      <c r="D27" s="28"/>
      <c r="E27" s="24"/>
      <c r="F27" s="27">
        <f>SUM(F6:F26)</f>
        <v>0</v>
      </c>
      <c r="G27" s="29">
        <f>SUM(G6:G26)</f>
        <v>0</v>
      </c>
      <c r="H27" s="28">
        <f>SUM(H6:H26)</f>
        <v>0</v>
      </c>
      <c r="I27" s="24"/>
      <c r="J27" s="28">
        <f>SUM(J6:J26)</f>
        <v>0</v>
      </c>
      <c r="K27" s="28">
        <f t="shared" si="0"/>
      </c>
      <c r="L27" s="35"/>
    </row>
    <row r="28" spans="1:8" ht="15.75" customHeight="1">
      <c r="A28" s="32" t="str">
        <f>'填表说明'!B12</f>
        <v>资产占有单位填表人：</v>
      </c>
      <c r="H28" s="13" t="str">
        <f>'填表说明'!B8</f>
        <v>评估人员：</v>
      </c>
    </row>
    <row r="29" ht="15.75" customHeight="1">
      <c r="A29" s="32" t="str">
        <f>'填表说明'!B16</f>
        <v>填表日期：2017年01月10日</v>
      </c>
    </row>
  </sheetData>
  <sheetProtection/>
  <mergeCells count="3">
    <mergeCell ref="A2:L2"/>
    <mergeCell ref="A3:L3"/>
    <mergeCell ref="A27:B27"/>
  </mergeCells>
  <hyperlinks>
    <hyperlink ref="A1" location="索引目录!D52" display="返回索引页"/>
    <hyperlink ref="B1" location="分类汇总!B34" display="返回"/>
  </hyperlinks>
  <printOptions horizontalCentered="1"/>
  <pageMargins left="0.35" right="0.35" top="0.79" bottom="0.79" header="1.05" footer="0.51"/>
  <pageSetup fitToHeight="0" fitToWidth="1" horizontalDpi="300" verticalDpi="300" orientation="landscape" paperSize="9" scale="96"/>
  <headerFooter alignWithMargins="0">
    <oddHeader>&amp;R&amp;"宋体,常规"&amp;10表&amp;"Times New Roman,常规"7-1
&amp;"宋体,常规"共&amp;"Times New Roman,常规"&amp;N&amp;"宋体,常规"页第&amp;"Times New Roman,常规"&amp;P&amp;"宋体,常规"页</oddHeader>
  </headerFooter>
</worksheet>
</file>

<file path=xl/worksheets/sheet63.xml><?xml version="1.0" encoding="utf-8"?>
<worksheet xmlns="http://schemas.openxmlformats.org/spreadsheetml/2006/main" xmlns:r="http://schemas.openxmlformats.org/officeDocument/2006/relationships">
  <sheetPr>
    <pageSetUpPr fitToPage="1"/>
  </sheetPr>
  <dimension ref="A1:H29"/>
  <sheetViews>
    <sheetView workbookViewId="0" topLeftCell="A1">
      <selection activeCell="F28" sqref="F28"/>
    </sheetView>
  </sheetViews>
  <sheetFormatPr defaultColWidth="8.75390625" defaultRowHeight="15.75" customHeight="1" outlineLevelCol="1"/>
  <cols>
    <col min="1" max="1" width="6.125" style="13" customWidth="1"/>
    <col min="2" max="2" width="27.875" style="13" customWidth="1"/>
    <col min="3" max="3" width="10.875" style="13" customWidth="1"/>
    <col min="4" max="4" width="19.375" style="13" customWidth="1" outlineLevel="1"/>
    <col min="5" max="7" width="19.375" style="13" customWidth="1"/>
    <col min="8" max="8" width="15.625" style="13" customWidth="1"/>
    <col min="9" max="32" width="9.00390625" style="13" bestFit="1" customWidth="1"/>
    <col min="33" max="16384" width="8.75390625" style="13" customWidth="1"/>
  </cols>
  <sheetData>
    <row r="1" spans="1:8" ht="15">
      <c r="A1" s="14" t="s">
        <v>98</v>
      </c>
      <c r="B1" s="36" t="s">
        <v>223</v>
      </c>
      <c r="C1" s="12"/>
      <c r="D1" s="12"/>
      <c r="E1" s="12"/>
      <c r="F1" s="12"/>
      <c r="G1" s="12"/>
      <c r="H1" s="12"/>
    </row>
    <row r="2" spans="1:8" s="11" customFormat="1" ht="30" customHeight="1">
      <c r="A2" s="17" t="s">
        <v>569</v>
      </c>
      <c r="B2" s="37"/>
      <c r="C2" s="37"/>
      <c r="D2" s="37"/>
      <c r="E2" s="37"/>
      <c r="F2" s="37"/>
      <c r="G2" s="37"/>
      <c r="H2" s="37"/>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34" t="s">
        <v>100</v>
      </c>
    </row>
    <row r="5" spans="1:8" s="12" customFormat="1" ht="15.75" customHeight="1">
      <c r="A5" s="21" t="s">
        <v>173</v>
      </c>
      <c r="B5" s="21" t="s">
        <v>556</v>
      </c>
      <c r="C5" s="21" t="s">
        <v>514</v>
      </c>
      <c r="D5" s="22" t="s">
        <v>205</v>
      </c>
      <c r="E5" s="23" t="s">
        <v>206</v>
      </c>
      <c r="F5" s="21" t="s">
        <v>207</v>
      </c>
      <c r="G5" s="21" t="s">
        <v>208</v>
      </c>
      <c r="H5" s="21" t="s">
        <v>176</v>
      </c>
    </row>
    <row r="6" spans="1:8" ht="15.75" customHeight="1">
      <c r="A6" s="24"/>
      <c r="B6" s="25"/>
      <c r="C6" s="26"/>
      <c r="D6" s="38"/>
      <c r="E6" s="39"/>
      <c r="F6" s="40"/>
      <c r="G6" s="40"/>
      <c r="H6" s="35"/>
    </row>
    <row r="7" spans="1:8" ht="15.75" customHeight="1">
      <c r="A7" s="24"/>
      <c r="B7" s="25"/>
      <c r="C7" s="26"/>
      <c r="D7" s="38"/>
      <c r="E7" s="39"/>
      <c r="F7" s="40"/>
      <c r="G7" s="40"/>
      <c r="H7" s="35"/>
    </row>
    <row r="8" spans="1:8" ht="15.75" customHeight="1">
      <c r="A8" s="24"/>
      <c r="B8" s="25"/>
      <c r="C8" s="26"/>
      <c r="D8" s="38"/>
      <c r="E8" s="39"/>
      <c r="F8" s="40"/>
      <c r="G8" s="40"/>
      <c r="H8" s="35"/>
    </row>
    <row r="9" spans="1:8" ht="15.75" customHeight="1">
      <c r="A9" s="24"/>
      <c r="B9" s="25"/>
      <c r="C9" s="26"/>
      <c r="D9" s="38"/>
      <c r="E9" s="39"/>
      <c r="F9" s="40"/>
      <c r="G9" s="40"/>
      <c r="H9" s="35"/>
    </row>
    <row r="10" spans="1:8" ht="15.75" customHeight="1">
      <c r="A10" s="24"/>
      <c r="B10" s="25"/>
      <c r="C10" s="26"/>
      <c r="D10" s="38"/>
      <c r="E10" s="39"/>
      <c r="F10" s="40"/>
      <c r="G10" s="40"/>
      <c r="H10" s="35"/>
    </row>
    <row r="11" spans="1:8" ht="15.75" customHeight="1">
      <c r="A11" s="24"/>
      <c r="B11" s="25"/>
      <c r="C11" s="26"/>
      <c r="D11" s="38"/>
      <c r="E11" s="39"/>
      <c r="F11" s="40"/>
      <c r="G11" s="40"/>
      <c r="H11" s="35"/>
    </row>
    <row r="12" spans="1:8" ht="15.75" customHeight="1">
      <c r="A12" s="24"/>
      <c r="B12" s="25"/>
      <c r="C12" s="26"/>
      <c r="D12" s="38"/>
      <c r="E12" s="39"/>
      <c r="F12" s="40"/>
      <c r="G12" s="40"/>
      <c r="H12" s="35"/>
    </row>
    <row r="13" spans="1:8" ht="15.75" customHeight="1">
      <c r="A13" s="24"/>
      <c r="B13" s="25"/>
      <c r="C13" s="26"/>
      <c r="D13" s="38"/>
      <c r="E13" s="39"/>
      <c r="F13" s="40"/>
      <c r="G13" s="40"/>
      <c r="H13" s="35"/>
    </row>
    <row r="14" spans="1:8" ht="15.75" customHeight="1">
      <c r="A14" s="24"/>
      <c r="B14" s="25"/>
      <c r="C14" s="26"/>
      <c r="D14" s="38"/>
      <c r="E14" s="39"/>
      <c r="F14" s="40"/>
      <c r="G14" s="40"/>
      <c r="H14" s="35"/>
    </row>
    <row r="15" spans="1:8" ht="15.75" customHeight="1">
      <c r="A15" s="24"/>
      <c r="B15" s="25"/>
      <c r="C15" s="26"/>
      <c r="D15" s="38"/>
      <c r="E15" s="39"/>
      <c r="F15" s="40"/>
      <c r="G15" s="40"/>
      <c r="H15" s="35"/>
    </row>
    <row r="16" spans="1:8" ht="15.75" customHeight="1">
      <c r="A16" s="24"/>
      <c r="B16" s="25"/>
      <c r="C16" s="26"/>
      <c r="D16" s="38"/>
      <c r="E16" s="39"/>
      <c r="F16" s="40"/>
      <c r="G16" s="40"/>
      <c r="H16" s="35"/>
    </row>
    <row r="17" spans="1:8" ht="15.75" customHeight="1">
      <c r="A17" s="24"/>
      <c r="B17" s="25"/>
      <c r="C17" s="26"/>
      <c r="D17" s="38"/>
      <c r="E17" s="39"/>
      <c r="F17" s="40"/>
      <c r="G17" s="40"/>
      <c r="H17" s="35"/>
    </row>
    <row r="18" spans="1:8" ht="15.75" customHeight="1">
      <c r="A18" s="24"/>
      <c r="B18" s="25"/>
      <c r="C18" s="26"/>
      <c r="D18" s="38"/>
      <c r="E18" s="39"/>
      <c r="F18" s="40"/>
      <c r="G18" s="40"/>
      <c r="H18" s="35"/>
    </row>
    <row r="19" spans="1:8" ht="15.75" customHeight="1">
      <c r="A19" s="24"/>
      <c r="B19" s="25"/>
      <c r="C19" s="26"/>
      <c r="D19" s="38"/>
      <c r="E19" s="39"/>
      <c r="F19" s="40"/>
      <c r="G19" s="40"/>
      <c r="H19" s="35"/>
    </row>
    <row r="20" spans="1:8" ht="15.75" customHeight="1">
      <c r="A20" s="24"/>
      <c r="B20" s="25"/>
      <c r="C20" s="26"/>
      <c r="D20" s="38"/>
      <c r="E20" s="39"/>
      <c r="F20" s="40"/>
      <c r="G20" s="40"/>
      <c r="H20" s="35"/>
    </row>
    <row r="21" spans="1:8" ht="15.75" customHeight="1">
      <c r="A21" s="24"/>
      <c r="B21" s="25"/>
      <c r="C21" s="26"/>
      <c r="D21" s="38"/>
      <c r="E21" s="39"/>
      <c r="F21" s="40"/>
      <c r="G21" s="40"/>
      <c r="H21" s="35"/>
    </row>
    <row r="22" spans="1:8" ht="15.75" customHeight="1">
      <c r="A22" s="24"/>
      <c r="B22" s="25"/>
      <c r="C22" s="26"/>
      <c r="D22" s="38"/>
      <c r="E22" s="39"/>
      <c r="F22" s="40"/>
      <c r="G22" s="40"/>
      <c r="H22" s="35"/>
    </row>
    <row r="23" spans="1:8" ht="15.75" customHeight="1">
      <c r="A23" s="24"/>
      <c r="B23" s="25"/>
      <c r="C23" s="26"/>
      <c r="D23" s="38"/>
      <c r="E23" s="39"/>
      <c r="F23" s="40"/>
      <c r="G23" s="40"/>
      <c r="H23" s="35"/>
    </row>
    <row r="24" spans="1:8" ht="15.75" customHeight="1">
      <c r="A24" s="24"/>
      <c r="B24" s="25"/>
      <c r="C24" s="26"/>
      <c r="D24" s="38"/>
      <c r="E24" s="39"/>
      <c r="F24" s="40"/>
      <c r="G24" s="40"/>
      <c r="H24" s="35"/>
    </row>
    <row r="25" spans="1:8" ht="15.75" customHeight="1">
      <c r="A25" s="24"/>
      <c r="B25" s="25"/>
      <c r="C25" s="26"/>
      <c r="D25" s="38"/>
      <c r="E25" s="39"/>
      <c r="F25" s="40"/>
      <c r="G25" s="40"/>
      <c r="H25" s="35"/>
    </row>
    <row r="26" spans="1:8" ht="15.75" customHeight="1">
      <c r="A26" s="24"/>
      <c r="B26" s="25"/>
      <c r="C26" s="26"/>
      <c r="D26" s="38"/>
      <c r="E26" s="39"/>
      <c r="F26" s="40"/>
      <c r="G26" s="40"/>
      <c r="H26" s="35"/>
    </row>
    <row r="27" spans="1:8" ht="15.75" customHeight="1">
      <c r="A27" s="30" t="s">
        <v>568</v>
      </c>
      <c r="B27" s="45"/>
      <c r="C27" s="26"/>
      <c r="D27" s="38">
        <f>SUM(D6:D26)</f>
        <v>0</v>
      </c>
      <c r="E27" s="39">
        <f>SUM(E6:E26)</f>
        <v>0</v>
      </c>
      <c r="F27" s="40">
        <f>SUM(F6:F26)</f>
        <v>0</v>
      </c>
      <c r="G27" s="40">
        <f>SUM(G6:G26)</f>
        <v>0</v>
      </c>
      <c r="H27" s="35"/>
    </row>
    <row r="28" spans="1:6" ht="15.75" customHeight="1">
      <c r="A28" s="32" t="str">
        <f>'填表说明'!B12</f>
        <v>资产占有单位填表人：</v>
      </c>
      <c r="F28" s="20" t="str">
        <f>'填表说明'!B8</f>
        <v>评估人员：</v>
      </c>
    </row>
    <row r="29" ht="15.75" customHeight="1">
      <c r="A29" s="32" t="str">
        <f>'填表说明'!B16</f>
        <v>填表日期：2017年01月10日</v>
      </c>
    </row>
  </sheetData>
  <sheetProtection/>
  <mergeCells count="3">
    <mergeCell ref="A2:H2"/>
    <mergeCell ref="A3:H3"/>
    <mergeCell ref="A27:B27"/>
  </mergeCells>
  <hyperlinks>
    <hyperlink ref="A1" location="索引目录!D53" display="返回索引页"/>
    <hyperlink ref="B1" location="分类汇总!B35" display="返回"/>
  </hyperlinks>
  <printOptions horizontalCentered="1"/>
  <pageMargins left="0.35" right="0.35" top="0.79" bottom="0.79" header="1.05" footer="0.51"/>
  <pageSetup fitToHeight="0" fitToWidth="1" horizontalDpi="300" verticalDpi="300" orientation="landscape" paperSize="9" scale="95"/>
  <headerFooter alignWithMargins="0">
    <oddHeader>&amp;R&amp;"宋体,常规"&amp;10表&amp;"Times New Roman,常规"7-2
&amp;"宋体,常规"共&amp;"Times New Roman,常规"&amp;N&amp;"宋体,常规"页第&amp;"Times New Roman,常规"&amp;P&amp;"宋体,常规"页</oddHeader>
  </headerFooter>
</worksheet>
</file>

<file path=xl/worksheets/sheet64.xml><?xml version="1.0" encoding="utf-8"?>
<worksheet xmlns="http://schemas.openxmlformats.org/spreadsheetml/2006/main" xmlns:r="http://schemas.openxmlformats.org/officeDocument/2006/relationships">
  <sheetPr>
    <pageSetUpPr fitToPage="1"/>
  </sheetPr>
  <dimension ref="A1:I29"/>
  <sheetViews>
    <sheetView workbookViewId="0" topLeftCell="A4">
      <selection activeCell="F28" sqref="F28"/>
    </sheetView>
  </sheetViews>
  <sheetFormatPr defaultColWidth="8.75390625" defaultRowHeight="15.75" customHeight="1" outlineLevelCol="1"/>
  <cols>
    <col min="1" max="1" width="6.25390625" style="13" customWidth="1"/>
    <col min="2" max="2" width="26.625" style="13" customWidth="1"/>
    <col min="3" max="3" width="10.875" style="13" customWidth="1"/>
    <col min="4" max="4" width="15.625" style="13" customWidth="1" outlineLevel="1"/>
    <col min="5" max="7" width="15.625" style="13" customWidth="1"/>
    <col min="8" max="8" width="13.75390625" style="13" customWidth="1"/>
    <col min="9" max="9" width="16.50390625" style="13" customWidth="1"/>
    <col min="10" max="32" width="9.00390625" style="13" bestFit="1" customWidth="1"/>
    <col min="33" max="16384" width="8.75390625" style="13" customWidth="1"/>
  </cols>
  <sheetData>
    <row r="1" spans="1:9" ht="14.25">
      <c r="A1" s="14" t="s">
        <v>98</v>
      </c>
      <c r="B1" s="15" t="s">
        <v>223</v>
      </c>
      <c r="C1" s="16"/>
      <c r="D1" s="16"/>
      <c r="E1" s="16"/>
      <c r="F1" s="16"/>
      <c r="G1" s="16"/>
      <c r="H1" s="16"/>
      <c r="I1" s="16"/>
    </row>
    <row r="2" spans="1:9" s="11" customFormat="1" ht="30" customHeight="1">
      <c r="A2" s="17" t="s">
        <v>570</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556</v>
      </c>
      <c r="C5" s="21" t="s">
        <v>514</v>
      </c>
      <c r="D5" s="22" t="s">
        <v>205</v>
      </c>
      <c r="E5" s="23" t="s">
        <v>206</v>
      </c>
      <c r="F5" s="21" t="s">
        <v>207</v>
      </c>
      <c r="G5" s="21" t="s">
        <v>208</v>
      </c>
      <c r="H5" s="21" t="s">
        <v>228</v>
      </c>
      <c r="I5" s="21" t="s">
        <v>176</v>
      </c>
    </row>
    <row r="6" spans="1:9" ht="15.75" customHeight="1">
      <c r="A6" s="24"/>
      <c r="B6" s="25"/>
      <c r="C6" s="26"/>
      <c r="D6" s="27"/>
      <c r="E6" s="29"/>
      <c r="F6" s="28"/>
      <c r="G6" s="28"/>
      <c r="H6" s="28">
        <f aca="true" t="shared" si="0" ref="H6:H25">IF(F6=0,"",(G6-F6)/F6*100)</f>
      </c>
      <c r="I6" s="35"/>
    </row>
    <row r="7" spans="1:9" ht="15.75" customHeight="1">
      <c r="A7" s="24"/>
      <c r="B7" s="25"/>
      <c r="C7" s="26"/>
      <c r="D7" s="27"/>
      <c r="E7" s="29"/>
      <c r="F7" s="28"/>
      <c r="G7" s="28"/>
      <c r="H7" s="28">
        <f t="shared" si="0"/>
      </c>
      <c r="I7" s="35"/>
    </row>
    <row r="8" spans="1:9" ht="15.75" customHeight="1">
      <c r="A8" s="24"/>
      <c r="B8" s="25"/>
      <c r="C8" s="26"/>
      <c r="D8" s="27"/>
      <c r="E8" s="29"/>
      <c r="F8" s="28"/>
      <c r="G8" s="28"/>
      <c r="H8" s="28">
        <f t="shared" si="0"/>
      </c>
      <c r="I8" s="35"/>
    </row>
    <row r="9" spans="1:9" ht="15.75" customHeight="1">
      <c r="A9" s="24"/>
      <c r="B9" s="25"/>
      <c r="C9" s="26"/>
      <c r="D9" s="27"/>
      <c r="E9" s="29"/>
      <c r="F9" s="28"/>
      <c r="G9" s="28"/>
      <c r="H9" s="28">
        <f t="shared" si="0"/>
      </c>
      <c r="I9" s="35"/>
    </row>
    <row r="10" spans="1:9" ht="15.75" customHeight="1">
      <c r="A10" s="24"/>
      <c r="B10" s="25"/>
      <c r="C10" s="26"/>
      <c r="D10" s="27"/>
      <c r="E10" s="29"/>
      <c r="F10" s="28"/>
      <c r="G10" s="28"/>
      <c r="H10" s="28">
        <f t="shared" si="0"/>
      </c>
      <c r="I10" s="35"/>
    </row>
    <row r="11" spans="1:9" ht="15.75" customHeight="1">
      <c r="A11" s="24"/>
      <c r="B11" s="25"/>
      <c r="C11" s="26"/>
      <c r="D11" s="27"/>
      <c r="E11" s="29"/>
      <c r="F11" s="28"/>
      <c r="G11" s="28"/>
      <c r="H11" s="28">
        <f t="shared" si="0"/>
      </c>
      <c r="I11" s="35"/>
    </row>
    <row r="12" spans="1:9" ht="15.75" customHeight="1">
      <c r="A12" s="24"/>
      <c r="B12" s="25"/>
      <c r="C12" s="26"/>
      <c r="D12" s="27"/>
      <c r="E12" s="29"/>
      <c r="F12" s="28"/>
      <c r="G12" s="28"/>
      <c r="H12" s="28">
        <f t="shared" si="0"/>
      </c>
      <c r="I12" s="35"/>
    </row>
    <row r="13" spans="1:9" ht="15.75" customHeight="1">
      <c r="A13" s="24"/>
      <c r="B13" s="25"/>
      <c r="C13" s="26"/>
      <c r="D13" s="27"/>
      <c r="E13" s="29"/>
      <c r="F13" s="28"/>
      <c r="G13" s="28"/>
      <c r="H13" s="28">
        <f t="shared" si="0"/>
      </c>
      <c r="I13" s="35"/>
    </row>
    <row r="14" spans="1:9" ht="15.75" customHeight="1">
      <c r="A14" s="24"/>
      <c r="B14" s="25"/>
      <c r="C14" s="26"/>
      <c r="D14" s="27"/>
      <c r="E14" s="29"/>
      <c r="F14" s="28"/>
      <c r="G14" s="28"/>
      <c r="H14" s="28">
        <f t="shared" si="0"/>
      </c>
      <c r="I14" s="35"/>
    </row>
    <row r="15" spans="1:9" ht="15.75" customHeight="1">
      <c r="A15" s="24"/>
      <c r="B15" s="25"/>
      <c r="C15" s="26"/>
      <c r="D15" s="27"/>
      <c r="E15" s="29"/>
      <c r="F15" s="28"/>
      <c r="G15" s="28"/>
      <c r="H15" s="28">
        <f t="shared" si="0"/>
      </c>
      <c r="I15" s="35"/>
    </row>
    <row r="16" spans="1:9" ht="15.75" customHeight="1">
      <c r="A16" s="24"/>
      <c r="B16" s="25"/>
      <c r="C16" s="26"/>
      <c r="D16" s="27"/>
      <c r="E16" s="29"/>
      <c r="F16" s="28"/>
      <c r="G16" s="28"/>
      <c r="H16" s="28">
        <f t="shared" si="0"/>
      </c>
      <c r="I16" s="35"/>
    </row>
    <row r="17" spans="1:9" ht="15.75" customHeight="1">
      <c r="A17" s="24"/>
      <c r="B17" s="25"/>
      <c r="C17" s="26"/>
      <c r="D17" s="27"/>
      <c r="E17" s="29"/>
      <c r="F17" s="28"/>
      <c r="G17" s="28"/>
      <c r="H17" s="28">
        <f t="shared" si="0"/>
      </c>
      <c r="I17" s="35"/>
    </row>
    <row r="18" spans="1:9" ht="15.75" customHeight="1">
      <c r="A18" s="24"/>
      <c r="B18" s="25"/>
      <c r="C18" s="26"/>
      <c r="D18" s="27"/>
      <c r="E18" s="29"/>
      <c r="F18" s="28"/>
      <c r="G18" s="28"/>
      <c r="H18" s="28">
        <f t="shared" si="0"/>
      </c>
      <c r="I18" s="35"/>
    </row>
    <row r="19" spans="1:9" ht="15.75" customHeight="1">
      <c r="A19" s="24"/>
      <c r="B19" s="25"/>
      <c r="C19" s="26"/>
      <c r="D19" s="27"/>
      <c r="E19" s="29"/>
      <c r="F19" s="28"/>
      <c r="G19" s="28"/>
      <c r="H19" s="28">
        <f t="shared" si="0"/>
      </c>
      <c r="I19" s="35"/>
    </row>
    <row r="20" spans="1:9" ht="15.75" customHeight="1">
      <c r="A20" s="24"/>
      <c r="B20" s="25"/>
      <c r="C20" s="26"/>
      <c r="D20" s="27"/>
      <c r="E20" s="29"/>
      <c r="F20" s="28"/>
      <c r="G20" s="28"/>
      <c r="H20" s="28">
        <f t="shared" si="0"/>
      </c>
      <c r="I20" s="35"/>
    </row>
    <row r="21" spans="1:9" ht="15.75" customHeight="1">
      <c r="A21" s="24"/>
      <c r="B21" s="25"/>
      <c r="C21" s="26"/>
      <c r="D21" s="27"/>
      <c r="E21" s="29"/>
      <c r="F21" s="28"/>
      <c r="G21" s="28"/>
      <c r="H21" s="28">
        <f t="shared" si="0"/>
      </c>
      <c r="I21" s="35"/>
    </row>
    <row r="22" spans="1:9" ht="15.75" customHeight="1">
      <c r="A22" s="24"/>
      <c r="B22" s="25"/>
      <c r="C22" s="26"/>
      <c r="D22" s="27"/>
      <c r="E22" s="29"/>
      <c r="F22" s="28"/>
      <c r="G22" s="28"/>
      <c r="H22" s="28">
        <f t="shared" si="0"/>
      </c>
      <c r="I22" s="35"/>
    </row>
    <row r="23" spans="1:9" ht="15.75" customHeight="1">
      <c r="A23" s="24"/>
      <c r="B23" s="25"/>
      <c r="C23" s="26"/>
      <c r="D23" s="27"/>
      <c r="E23" s="29"/>
      <c r="F23" s="28"/>
      <c r="G23" s="28"/>
      <c r="H23" s="28">
        <f t="shared" si="0"/>
      </c>
      <c r="I23" s="35"/>
    </row>
    <row r="24" spans="1:9" ht="15.75" customHeight="1">
      <c r="A24" s="24"/>
      <c r="B24" s="25"/>
      <c r="C24" s="26"/>
      <c r="D24" s="27"/>
      <c r="E24" s="29"/>
      <c r="F24" s="28"/>
      <c r="G24" s="28"/>
      <c r="H24" s="28">
        <f t="shared" si="0"/>
      </c>
      <c r="I24" s="35"/>
    </row>
    <row r="25" spans="1:9" ht="15.75" customHeight="1">
      <c r="A25" s="24"/>
      <c r="B25" s="25"/>
      <c r="C25" s="26"/>
      <c r="D25" s="27"/>
      <c r="E25" s="29"/>
      <c r="F25" s="28"/>
      <c r="G25" s="28"/>
      <c r="H25" s="28">
        <f t="shared" si="0"/>
      </c>
      <c r="I25" s="35"/>
    </row>
    <row r="26" spans="1:9" ht="15.75" customHeight="1">
      <c r="A26" s="24"/>
      <c r="B26" s="25"/>
      <c r="C26" s="26"/>
      <c r="D26" s="27"/>
      <c r="E26" s="29"/>
      <c r="F26" s="28"/>
      <c r="G26" s="28"/>
      <c r="H26" s="28"/>
      <c r="I26" s="35"/>
    </row>
    <row r="27" spans="1:9" ht="15.75" customHeight="1">
      <c r="A27" s="30" t="s">
        <v>568</v>
      </c>
      <c r="B27" s="45"/>
      <c r="C27" s="26"/>
      <c r="D27" s="27">
        <f>SUM(D6:D26)</f>
        <v>0</v>
      </c>
      <c r="E27" s="29">
        <f>SUM(E6:E26)</f>
        <v>0</v>
      </c>
      <c r="F27" s="28">
        <f>SUM(F6:F26)</f>
        <v>0</v>
      </c>
      <c r="G27" s="28">
        <f>SUM(G6:G26)</f>
        <v>0</v>
      </c>
      <c r="H27" s="28">
        <f>IF(F27=0,"",(G27-F27)/F27*100)</f>
      </c>
      <c r="I27" s="35"/>
    </row>
    <row r="28" spans="1:6" ht="15.75" customHeight="1">
      <c r="A28" s="32" t="str">
        <f>'填表说明'!B12</f>
        <v>资产占有单位填表人：</v>
      </c>
      <c r="F28" s="20" t="str">
        <f>'填表说明'!B8</f>
        <v>评估人员：</v>
      </c>
    </row>
    <row r="29" ht="15.75" customHeight="1">
      <c r="A29" s="32" t="str">
        <f>'填表说明'!B16</f>
        <v>填表日期：2017年01月10日</v>
      </c>
    </row>
  </sheetData>
  <sheetProtection/>
  <mergeCells count="3">
    <mergeCell ref="A2:I2"/>
    <mergeCell ref="A3:I3"/>
    <mergeCell ref="A27:B27"/>
  </mergeCells>
  <hyperlinks>
    <hyperlink ref="A1" location="索引目录!D54" display="返回索引页"/>
    <hyperlink ref="B1" location="分类汇总!B36" display="返回"/>
  </hyperlinks>
  <printOptions horizontalCentered="1"/>
  <pageMargins left="0.35" right="0.35" top="0.79" bottom="0.79" header="1.05" footer="0.51"/>
  <pageSetup fitToHeight="0" fitToWidth="1" horizontalDpi="300" verticalDpi="300" orientation="landscape" paperSize="9" scale="96"/>
  <headerFooter alignWithMargins="0">
    <oddHeader>&amp;R&amp;"宋体,常规"&amp;10表&amp;"Times New Roman,常规"8
&amp;"宋体,常规"共&amp;"Times New Roman,常规"&amp;N&amp;"宋体,常规"页第&amp;"Times New Roman,常规"&amp;P&amp;"宋体,常规"页</oddHeader>
  </headerFooter>
  <legacyDrawing r:id="rId2"/>
</worksheet>
</file>

<file path=xl/worksheets/sheet65.xml><?xml version="1.0" encoding="utf-8"?>
<worksheet xmlns="http://schemas.openxmlformats.org/spreadsheetml/2006/main" xmlns:r="http://schemas.openxmlformats.org/officeDocument/2006/relationships">
  <sheetPr>
    <pageSetUpPr fitToPage="1"/>
  </sheetPr>
  <dimension ref="A1:H29"/>
  <sheetViews>
    <sheetView workbookViewId="0" topLeftCell="A1">
      <selection activeCell="F14" sqref="F14"/>
    </sheetView>
  </sheetViews>
  <sheetFormatPr defaultColWidth="8.75390625" defaultRowHeight="15.75" customHeight="1" outlineLevelCol="1"/>
  <cols>
    <col min="1" max="1" width="6.25390625" style="13" customWidth="1"/>
    <col min="2" max="2" width="25.50390625" style="13" customWidth="1"/>
    <col min="3" max="3" width="19.125" style="13" hidden="1" customWidth="1" outlineLevel="1"/>
    <col min="4" max="4" width="19.125" style="13" customWidth="1" collapsed="1"/>
    <col min="5" max="5" width="19.125" style="13" hidden="1" customWidth="1"/>
    <col min="6" max="7" width="19.125" style="13" customWidth="1"/>
    <col min="8" max="8" width="12.625" style="13" customWidth="1"/>
    <col min="9" max="32" width="9.00390625" style="13" bestFit="1" customWidth="1"/>
    <col min="33" max="16384" width="8.75390625" style="13" customWidth="1"/>
  </cols>
  <sheetData>
    <row r="1" spans="1:8" ht="15">
      <c r="A1" s="14" t="s">
        <v>98</v>
      </c>
      <c r="B1" s="15" t="s">
        <v>223</v>
      </c>
      <c r="C1" s="16"/>
      <c r="D1" s="16"/>
      <c r="E1" s="16"/>
      <c r="F1" s="16"/>
      <c r="G1" s="16"/>
      <c r="H1" s="16"/>
    </row>
    <row r="2" spans="1:8" s="11" customFormat="1" ht="30" customHeight="1">
      <c r="A2" s="17" t="s">
        <v>571</v>
      </c>
      <c r="B2" s="18"/>
      <c r="C2" s="18"/>
      <c r="D2" s="18"/>
      <c r="E2" s="18"/>
      <c r="F2" s="18"/>
      <c r="G2" s="18"/>
      <c r="H2" s="18"/>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55" t="s">
        <v>100</v>
      </c>
    </row>
    <row r="5" spans="1:8" s="54" customFormat="1" ht="15.75" customHeight="1">
      <c r="A5" s="56" t="s">
        <v>273</v>
      </c>
      <c r="B5" s="56" t="s">
        <v>225</v>
      </c>
      <c r="C5" s="57" t="s">
        <v>205</v>
      </c>
      <c r="D5" s="56" t="s">
        <v>206</v>
      </c>
      <c r="E5" s="56" t="s">
        <v>207</v>
      </c>
      <c r="F5" s="56" t="s">
        <v>208</v>
      </c>
      <c r="G5" s="58" t="s">
        <v>227</v>
      </c>
      <c r="H5" s="56" t="s">
        <v>228</v>
      </c>
    </row>
    <row r="6" spans="1:8" ht="15.75" customHeight="1">
      <c r="A6" s="56" t="s">
        <v>551</v>
      </c>
      <c r="B6" s="64" t="s">
        <v>31</v>
      </c>
      <c r="C6" s="28"/>
      <c r="D6" s="28">
        <f>'应付账款'!F27</f>
        <v>0</v>
      </c>
      <c r="E6" s="28"/>
      <c r="F6" s="28">
        <f>'应付账款'!H27</f>
        <v>0</v>
      </c>
      <c r="G6" s="28"/>
      <c r="H6" s="59"/>
    </row>
    <row r="7" spans="1:8" ht="15.75" customHeight="1">
      <c r="A7" s="56" t="s">
        <v>572</v>
      </c>
      <c r="B7" s="64" t="s">
        <v>35</v>
      </c>
      <c r="C7" s="28"/>
      <c r="D7" s="28">
        <f>'应付职工薪酬'!F6</f>
        <v>0</v>
      </c>
      <c r="E7" s="28"/>
      <c r="F7" s="28">
        <f>D7</f>
        <v>0</v>
      </c>
      <c r="G7" s="28"/>
      <c r="H7" s="59"/>
    </row>
    <row r="8" spans="1:8" ht="15.75" customHeight="1">
      <c r="A8" s="56" t="s">
        <v>573</v>
      </c>
      <c r="B8" s="64" t="s">
        <v>37</v>
      </c>
      <c r="C8" s="28"/>
      <c r="D8" s="28">
        <f>'应交税费'!F27</f>
        <v>2456015.6</v>
      </c>
      <c r="E8" s="28"/>
      <c r="F8" s="28">
        <f>'应交税费'!H27</f>
        <v>2456015.6</v>
      </c>
      <c r="G8" s="28"/>
      <c r="H8" s="59"/>
    </row>
    <row r="9" spans="1:8" ht="15.75" customHeight="1">
      <c r="A9" s="56" t="s">
        <v>403</v>
      </c>
      <c r="B9" s="64" t="s">
        <v>43</v>
      </c>
      <c r="C9" s="28"/>
      <c r="D9" s="28">
        <f>'其他应付款'!F6</f>
        <v>5000</v>
      </c>
      <c r="E9" s="28"/>
      <c r="F9" s="28">
        <f>D9</f>
        <v>5000</v>
      </c>
      <c r="G9" s="28"/>
      <c r="H9" s="59"/>
    </row>
    <row r="10" spans="1:8" ht="15.75" customHeight="1">
      <c r="A10" s="56" t="s">
        <v>482</v>
      </c>
      <c r="B10" s="35"/>
      <c r="C10" s="28"/>
      <c r="D10" s="28"/>
      <c r="E10" s="28"/>
      <c r="F10" s="28"/>
      <c r="G10" s="28"/>
      <c r="H10" s="59"/>
    </row>
    <row r="11" spans="1:8" ht="15.75" customHeight="1">
      <c r="A11" s="56" t="s">
        <v>552</v>
      </c>
      <c r="B11" s="35"/>
      <c r="C11" s="28"/>
      <c r="D11" s="28"/>
      <c r="E11" s="28"/>
      <c r="F11" s="28"/>
      <c r="G11" s="28"/>
      <c r="H11" s="59"/>
    </row>
    <row r="12" spans="1:8" ht="15.75" customHeight="1">
      <c r="A12" s="56"/>
      <c r="B12" s="35"/>
      <c r="C12" s="28"/>
      <c r="D12" s="28"/>
      <c r="E12" s="28"/>
      <c r="F12" s="28"/>
      <c r="G12" s="28"/>
      <c r="H12" s="59"/>
    </row>
    <row r="13" spans="1:8" ht="15.75" customHeight="1">
      <c r="A13" s="56"/>
      <c r="B13" s="35"/>
      <c r="C13" s="28"/>
      <c r="D13" s="28"/>
      <c r="E13" s="28"/>
      <c r="F13" s="28"/>
      <c r="G13" s="28"/>
      <c r="H13" s="59"/>
    </row>
    <row r="14" spans="1:8" ht="15.75" customHeight="1">
      <c r="A14" s="56"/>
      <c r="B14" s="35"/>
      <c r="C14" s="28"/>
      <c r="D14" s="28"/>
      <c r="E14" s="28"/>
      <c r="F14" s="28"/>
      <c r="G14" s="28"/>
      <c r="H14" s="59"/>
    </row>
    <row r="15" spans="1:8" ht="15.75" customHeight="1">
      <c r="A15" s="56"/>
      <c r="B15" s="35"/>
      <c r="C15" s="28"/>
      <c r="D15" s="28"/>
      <c r="E15" s="28"/>
      <c r="F15" s="28"/>
      <c r="G15" s="28"/>
      <c r="H15" s="59"/>
    </row>
    <row r="16" spans="1:8" ht="15.75" customHeight="1">
      <c r="A16" s="56"/>
      <c r="B16" s="35"/>
      <c r="C16" s="28"/>
      <c r="D16" s="28"/>
      <c r="E16" s="28"/>
      <c r="F16" s="28"/>
      <c r="G16" s="28"/>
      <c r="H16" s="59"/>
    </row>
    <row r="17" spans="1:8" ht="15.75" customHeight="1">
      <c r="A17" s="56"/>
      <c r="B17" s="35"/>
      <c r="C17" s="28"/>
      <c r="D17" s="28"/>
      <c r="E17" s="28"/>
      <c r="F17" s="28"/>
      <c r="G17" s="28"/>
      <c r="H17" s="59"/>
    </row>
    <row r="18" spans="1:8" ht="15.75" customHeight="1">
      <c r="A18" s="24"/>
      <c r="B18" s="35"/>
      <c r="C18" s="28"/>
      <c r="D18" s="28"/>
      <c r="E18" s="28"/>
      <c r="F18" s="28"/>
      <c r="G18" s="28"/>
      <c r="H18" s="59">
        <f aca="true" t="shared" si="0" ref="H18:H26">IF(E18=0,"",G18/E18*100)</f>
      </c>
    </row>
    <row r="19" spans="1:8" ht="15.75" customHeight="1">
      <c r="A19" s="24"/>
      <c r="B19" s="35"/>
      <c r="C19" s="27"/>
      <c r="D19" s="29"/>
      <c r="E19" s="28"/>
      <c r="F19" s="28"/>
      <c r="G19" s="28"/>
      <c r="H19" s="59">
        <f t="shared" si="0"/>
      </c>
    </row>
    <row r="20" spans="1:8" ht="15.75" customHeight="1">
      <c r="A20" s="24"/>
      <c r="B20" s="35"/>
      <c r="C20" s="27"/>
      <c r="D20" s="29"/>
      <c r="E20" s="28"/>
      <c r="F20" s="28"/>
      <c r="G20" s="28"/>
      <c r="H20" s="59"/>
    </row>
    <row r="21" spans="1:8" ht="15.75" customHeight="1">
      <c r="A21" s="24"/>
      <c r="B21" s="35"/>
      <c r="C21" s="27"/>
      <c r="D21" s="29"/>
      <c r="E21" s="28"/>
      <c r="F21" s="28"/>
      <c r="G21" s="28"/>
      <c r="H21" s="59"/>
    </row>
    <row r="22" spans="1:8" ht="15.75" customHeight="1">
      <c r="A22" s="24"/>
      <c r="B22" s="35"/>
      <c r="C22" s="27"/>
      <c r="D22" s="29"/>
      <c r="E22" s="28"/>
      <c r="F22" s="28"/>
      <c r="G22" s="28"/>
      <c r="H22" s="59">
        <f t="shared" si="0"/>
      </c>
    </row>
    <row r="23" spans="1:8" ht="15.75" customHeight="1">
      <c r="A23" s="24"/>
      <c r="B23" s="35"/>
      <c r="C23" s="27"/>
      <c r="D23" s="29"/>
      <c r="E23" s="28"/>
      <c r="F23" s="28"/>
      <c r="G23" s="28"/>
      <c r="H23" s="59">
        <f t="shared" si="0"/>
      </c>
    </row>
    <row r="24" spans="1:8" ht="15.75" customHeight="1">
      <c r="A24" s="24"/>
      <c r="B24" s="35"/>
      <c r="C24" s="27"/>
      <c r="D24" s="29"/>
      <c r="E24" s="28"/>
      <c r="F24" s="28"/>
      <c r="G24" s="28"/>
      <c r="H24" s="59">
        <f t="shared" si="0"/>
      </c>
    </row>
    <row r="25" spans="1:8" ht="15.75" customHeight="1">
      <c r="A25" s="56"/>
      <c r="B25" s="60"/>
      <c r="C25" s="27"/>
      <c r="D25" s="29"/>
      <c r="E25" s="28"/>
      <c r="F25" s="28"/>
      <c r="G25" s="28"/>
      <c r="H25" s="59">
        <f t="shared" si="0"/>
      </c>
    </row>
    <row r="26" spans="1:8" ht="15.75" customHeight="1">
      <c r="A26" s="56"/>
      <c r="B26" s="60"/>
      <c r="C26" s="27"/>
      <c r="D26" s="29"/>
      <c r="E26" s="28"/>
      <c r="F26" s="28"/>
      <c r="G26" s="28"/>
      <c r="H26" s="59">
        <f t="shared" si="0"/>
      </c>
    </row>
    <row r="27" spans="1:8" ht="15.75" customHeight="1">
      <c r="A27" s="56" t="s">
        <v>574</v>
      </c>
      <c r="B27" s="56" t="s">
        <v>185</v>
      </c>
      <c r="C27" s="27">
        <f>SUM(C6:C26)</f>
        <v>0</v>
      </c>
      <c r="D27" s="29">
        <f>SUM(D6:D26)</f>
        <v>2461015.6</v>
      </c>
      <c r="E27" s="28">
        <f>SUM(E6:E26)</f>
        <v>0</v>
      </c>
      <c r="F27" s="28">
        <f>SUM(F6:F26)</f>
        <v>2461015.6</v>
      </c>
      <c r="G27" s="28">
        <f>F27-D27</f>
        <v>0</v>
      </c>
      <c r="H27" s="59">
        <f>IF(D27=0,"",G27/D27*100)</f>
        <v>0</v>
      </c>
    </row>
    <row r="28" spans="1:5" ht="15.75" customHeight="1">
      <c r="A28" s="32" t="str">
        <f>'填表说明'!B12</f>
        <v>资产占有单位填表人：</v>
      </c>
      <c r="E28" s="13" t="str">
        <f>'填表说明'!B8</f>
        <v>评估人员：</v>
      </c>
    </row>
    <row r="29" ht="15.75" customHeight="1">
      <c r="A29" s="32" t="str">
        <f>'填表说明'!B16</f>
        <v>填表日期：2017年01月10日</v>
      </c>
    </row>
  </sheetData>
  <sheetProtection/>
  <mergeCells count="2">
    <mergeCell ref="A2:H2"/>
    <mergeCell ref="A3:H3"/>
  </mergeCells>
  <hyperlinks>
    <hyperlink ref="A1" location="索引目录!G6" display="返回索引页"/>
    <hyperlink ref="B1" location="分类汇总!B39" display="返回"/>
  </hyperlinks>
  <printOptions horizontalCentered="1"/>
  <pageMargins left="0.35" right="0.35" top="0.79" bottom="0.79" header="1.05" footer="0.51"/>
  <pageSetup fitToHeight="0" fitToWidth="1" horizontalDpi="300" verticalDpi="300" orientation="landscape" paperSize="9"/>
  <headerFooter alignWithMargins="0">
    <oddHeader>&amp;R&amp;"宋体,常规"&amp;10表&amp;"Times New Roman,常规"9
&amp;"宋体,常规"共&amp;"Times New Roman,常规"&amp;N&amp;"宋体,常规"页第&amp;"Times New Roman,常规"&amp;P&amp;"宋体,常规"页</oddHeader>
  </headerFooter>
</worksheet>
</file>

<file path=xl/worksheets/sheet66.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5" sqref="A5"/>
    </sheetView>
  </sheetViews>
  <sheetFormatPr defaultColWidth="8.75390625" defaultRowHeight="15.75" customHeight="1" outlineLevelCol="1"/>
  <cols>
    <col min="1" max="1" width="5.50390625" style="13" customWidth="1"/>
    <col min="2" max="2" width="18.125" style="13" customWidth="1"/>
    <col min="3" max="3" width="7.50390625" style="13" customWidth="1"/>
    <col min="4" max="4" width="7.625" style="13" customWidth="1"/>
    <col min="5" max="6" width="7.25390625" style="13" customWidth="1"/>
    <col min="7" max="7" width="10.625" style="13" customWidth="1"/>
    <col min="8" max="8" width="12.375" style="13" customWidth="1" outlineLevel="1"/>
    <col min="9" max="9" width="13.125" style="13" bestFit="1" customWidth="1"/>
    <col min="10" max="10" width="12.50390625" style="13" customWidth="1"/>
    <col min="11" max="11" width="11.875" style="13" customWidth="1"/>
    <col min="12" max="12" width="12.875" style="13" customWidth="1"/>
    <col min="13" max="13" width="10.625" style="13" customWidth="1"/>
    <col min="14" max="32" width="9.00390625" style="13" bestFit="1" customWidth="1"/>
    <col min="33" max="16384" width="8.75390625" style="13" customWidth="1"/>
  </cols>
  <sheetData>
    <row r="1" spans="1:13" ht="14.25">
      <c r="A1" s="14" t="s">
        <v>98</v>
      </c>
      <c r="B1" s="15" t="s">
        <v>223</v>
      </c>
      <c r="C1" s="16"/>
      <c r="D1" s="16"/>
      <c r="E1" s="16"/>
      <c r="F1" s="16"/>
      <c r="G1" s="16"/>
      <c r="H1" s="16"/>
      <c r="I1" s="16"/>
      <c r="J1" s="16"/>
      <c r="K1" s="16"/>
      <c r="L1" s="16"/>
      <c r="M1" s="16"/>
    </row>
    <row r="2" spans="1:13" s="11" customFormat="1" ht="30" customHeight="1">
      <c r="A2" s="17" t="s">
        <v>575</v>
      </c>
      <c r="B2" s="18"/>
      <c r="C2" s="18"/>
      <c r="D2" s="18"/>
      <c r="E2" s="18"/>
      <c r="F2" s="18"/>
      <c r="G2" s="18"/>
      <c r="H2" s="18"/>
      <c r="I2" s="18"/>
      <c r="J2" s="18"/>
      <c r="K2" s="18"/>
      <c r="L2" s="18"/>
      <c r="M2" s="18"/>
    </row>
    <row r="3" spans="1:13" ht="13.5" customHeight="1">
      <c r="A3" s="19" t="str">
        <f>'填表说明'!B9</f>
        <v>评估基准日：2016年12月31日</v>
      </c>
      <c r="B3" s="19"/>
      <c r="C3" s="19"/>
      <c r="D3" s="19"/>
      <c r="E3" s="19"/>
      <c r="F3" s="19"/>
      <c r="G3" s="19"/>
      <c r="H3" s="19"/>
      <c r="I3" s="33"/>
      <c r="J3" s="33"/>
      <c r="K3" s="33"/>
      <c r="L3" s="33"/>
      <c r="M3" s="33"/>
    </row>
    <row r="4" spans="1:13" ht="15.75" customHeight="1">
      <c r="A4" s="20" t="str">
        <f>'填表说明'!B11</f>
        <v>资产占有单位名称：黑龙江斯达特兽药有限公司</v>
      </c>
      <c r="M4" s="34" t="s">
        <v>100</v>
      </c>
    </row>
    <row r="5" spans="1:13" s="12" customFormat="1" ht="15.75" customHeight="1">
      <c r="A5" s="21" t="s">
        <v>173</v>
      </c>
      <c r="B5" s="21" t="s">
        <v>576</v>
      </c>
      <c r="C5" s="21" t="s">
        <v>342</v>
      </c>
      <c r="D5" s="21" t="s">
        <v>419</v>
      </c>
      <c r="E5" s="21" t="s">
        <v>577</v>
      </c>
      <c r="F5" s="21" t="s">
        <v>291</v>
      </c>
      <c r="G5" s="21" t="s">
        <v>578</v>
      </c>
      <c r="H5" s="22" t="s">
        <v>205</v>
      </c>
      <c r="I5" s="23" t="s">
        <v>206</v>
      </c>
      <c r="J5" s="21" t="s">
        <v>207</v>
      </c>
      <c r="K5" s="21" t="s">
        <v>579</v>
      </c>
      <c r="L5" s="21" t="s">
        <v>208</v>
      </c>
      <c r="M5" s="21" t="s">
        <v>176</v>
      </c>
    </row>
    <row r="6" spans="1:13" ht="15.75" customHeight="1">
      <c r="A6" s="24"/>
      <c r="B6" s="25"/>
      <c r="C6" s="26"/>
      <c r="D6" s="26"/>
      <c r="E6" s="26"/>
      <c r="F6" s="24"/>
      <c r="G6" s="28"/>
      <c r="H6" s="27"/>
      <c r="I6" s="29"/>
      <c r="J6" s="28"/>
      <c r="K6" s="53"/>
      <c r="L6" s="28"/>
      <c r="M6" s="35"/>
    </row>
    <row r="7" spans="1:13" ht="15.75" customHeight="1">
      <c r="A7" s="24"/>
      <c r="B7" s="25"/>
      <c r="C7" s="26"/>
      <c r="D7" s="26"/>
      <c r="E7" s="24"/>
      <c r="F7" s="24"/>
      <c r="G7" s="28"/>
      <c r="H7" s="27"/>
      <c r="I7" s="29"/>
      <c r="J7" s="28"/>
      <c r="K7" s="53"/>
      <c r="L7" s="28"/>
      <c r="M7" s="35"/>
    </row>
    <row r="8" spans="1:13" ht="15.75" customHeight="1">
      <c r="A8" s="24"/>
      <c r="B8" s="25"/>
      <c r="C8" s="26"/>
      <c r="D8" s="26"/>
      <c r="E8" s="24"/>
      <c r="F8" s="24"/>
      <c r="G8" s="28"/>
      <c r="H8" s="27"/>
      <c r="I8" s="29"/>
      <c r="J8" s="28"/>
      <c r="K8" s="53"/>
      <c r="L8" s="28"/>
      <c r="M8" s="35"/>
    </row>
    <row r="9" spans="1:13" ht="15.75" customHeight="1">
      <c r="A9" s="24"/>
      <c r="B9" s="25"/>
      <c r="C9" s="26"/>
      <c r="D9" s="26"/>
      <c r="E9" s="24"/>
      <c r="F9" s="24"/>
      <c r="G9" s="28"/>
      <c r="H9" s="27"/>
      <c r="I9" s="29"/>
      <c r="J9" s="28"/>
      <c r="K9" s="53"/>
      <c r="L9" s="28"/>
      <c r="M9" s="35"/>
    </row>
    <row r="10" spans="1:13" ht="15.75" customHeight="1">
      <c r="A10" s="24"/>
      <c r="B10" s="25"/>
      <c r="C10" s="26"/>
      <c r="D10" s="26"/>
      <c r="E10" s="24"/>
      <c r="F10" s="24"/>
      <c r="G10" s="28"/>
      <c r="H10" s="27"/>
      <c r="I10" s="29"/>
      <c r="J10" s="28"/>
      <c r="K10" s="53"/>
      <c r="L10" s="28"/>
      <c r="M10" s="35"/>
    </row>
    <row r="11" spans="1:13" ht="15.75" customHeight="1">
      <c r="A11" s="24"/>
      <c r="B11" s="25"/>
      <c r="C11" s="26"/>
      <c r="D11" s="26"/>
      <c r="E11" s="24"/>
      <c r="F11" s="24"/>
      <c r="G11" s="28"/>
      <c r="H11" s="27"/>
      <c r="I11" s="29"/>
      <c r="J11" s="28"/>
      <c r="K11" s="53"/>
      <c r="L11" s="28"/>
      <c r="M11" s="35"/>
    </row>
    <row r="12" spans="1:13" ht="15.75" customHeight="1">
      <c r="A12" s="24"/>
      <c r="B12" s="25"/>
      <c r="C12" s="26"/>
      <c r="D12" s="26"/>
      <c r="E12" s="24"/>
      <c r="F12" s="24"/>
      <c r="G12" s="28"/>
      <c r="H12" s="27"/>
      <c r="I12" s="29"/>
      <c r="J12" s="28"/>
      <c r="K12" s="53"/>
      <c r="L12" s="28"/>
      <c r="M12" s="35"/>
    </row>
    <row r="13" spans="1:13" ht="15.75" customHeight="1">
      <c r="A13" s="24"/>
      <c r="B13" s="25"/>
      <c r="C13" s="26"/>
      <c r="D13" s="26"/>
      <c r="E13" s="24"/>
      <c r="F13" s="24"/>
      <c r="G13" s="28"/>
      <c r="H13" s="27"/>
      <c r="I13" s="29"/>
      <c r="J13" s="28"/>
      <c r="K13" s="53"/>
      <c r="L13" s="28"/>
      <c r="M13" s="35"/>
    </row>
    <row r="14" spans="1:13" ht="15.75" customHeight="1">
      <c r="A14" s="24"/>
      <c r="B14" s="25"/>
      <c r="C14" s="26"/>
      <c r="D14" s="26"/>
      <c r="E14" s="24"/>
      <c r="F14" s="24"/>
      <c r="G14" s="28"/>
      <c r="H14" s="27"/>
      <c r="I14" s="29"/>
      <c r="J14" s="28"/>
      <c r="K14" s="53"/>
      <c r="L14" s="28"/>
      <c r="M14" s="35"/>
    </row>
    <row r="15" spans="1:13" ht="15.75" customHeight="1">
      <c r="A15" s="24"/>
      <c r="B15" s="25"/>
      <c r="C15" s="26"/>
      <c r="D15" s="26"/>
      <c r="E15" s="24"/>
      <c r="F15" s="24"/>
      <c r="G15" s="28"/>
      <c r="H15" s="27"/>
      <c r="I15" s="29"/>
      <c r="J15" s="28"/>
      <c r="K15" s="53"/>
      <c r="L15" s="28"/>
      <c r="M15" s="35"/>
    </row>
    <row r="16" spans="1:13" ht="15.75" customHeight="1">
      <c r="A16" s="24"/>
      <c r="B16" s="25"/>
      <c r="C16" s="26"/>
      <c r="D16" s="26"/>
      <c r="E16" s="24"/>
      <c r="F16" s="24"/>
      <c r="G16" s="28"/>
      <c r="H16" s="27"/>
      <c r="I16" s="29"/>
      <c r="J16" s="28"/>
      <c r="K16" s="53"/>
      <c r="L16" s="28"/>
      <c r="M16" s="35"/>
    </row>
    <row r="17" spans="1:13" ht="15.75" customHeight="1">
      <c r="A17" s="24"/>
      <c r="B17" s="25"/>
      <c r="C17" s="26"/>
      <c r="D17" s="26"/>
      <c r="E17" s="24"/>
      <c r="F17" s="24"/>
      <c r="G17" s="28"/>
      <c r="H17" s="27"/>
      <c r="I17" s="29"/>
      <c r="J17" s="28"/>
      <c r="K17" s="53"/>
      <c r="L17" s="28"/>
      <c r="M17" s="35"/>
    </row>
    <row r="18" spans="1:13" ht="15.75" customHeight="1">
      <c r="A18" s="24"/>
      <c r="B18" s="25"/>
      <c r="C18" s="26"/>
      <c r="D18" s="26"/>
      <c r="E18" s="24"/>
      <c r="F18" s="24"/>
      <c r="G18" s="28"/>
      <c r="H18" s="27"/>
      <c r="I18" s="29"/>
      <c r="J18" s="28"/>
      <c r="K18" s="53"/>
      <c r="L18" s="28"/>
      <c r="M18" s="35"/>
    </row>
    <row r="19" spans="1:13" ht="15.75" customHeight="1">
      <c r="A19" s="24"/>
      <c r="B19" s="25"/>
      <c r="C19" s="26"/>
      <c r="D19" s="26"/>
      <c r="E19" s="24"/>
      <c r="F19" s="24"/>
      <c r="G19" s="28"/>
      <c r="H19" s="27"/>
      <c r="I19" s="29"/>
      <c r="J19" s="28"/>
      <c r="K19" s="53"/>
      <c r="L19" s="28"/>
      <c r="M19" s="35"/>
    </row>
    <row r="20" spans="1:13" ht="15.75" customHeight="1">
      <c r="A20" s="24"/>
      <c r="B20" s="25"/>
      <c r="C20" s="26"/>
      <c r="D20" s="26"/>
      <c r="E20" s="24"/>
      <c r="F20" s="24"/>
      <c r="G20" s="28"/>
      <c r="H20" s="27"/>
      <c r="I20" s="29"/>
      <c r="J20" s="28"/>
      <c r="K20" s="53"/>
      <c r="L20" s="28"/>
      <c r="M20" s="35"/>
    </row>
    <row r="21" spans="1:13" ht="15.75" customHeight="1">
      <c r="A21" s="24"/>
      <c r="B21" s="25"/>
      <c r="C21" s="26"/>
      <c r="D21" s="26"/>
      <c r="E21" s="24"/>
      <c r="F21" s="24"/>
      <c r="G21" s="28"/>
      <c r="H21" s="27"/>
      <c r="I21" s="29"/>
      <c r="J21" s="28"/>
      <c r="K21" s="53"/>
      <c r="L21" s="28"/>
      <c r="M21" s="35"/>
    </row>
    <row r="22" spans="1:13" ht="15.75" customHeight="1">
      <c r="A22" s="24"/>
      <c r="B22" s="25"/>
      <c r="C22" s="26"/>
      <c r="D22" s="26"/>
      <c r="E22" s="24"/>
      <c r="F22" s="24"/>
      <c r="G22" s="28"/>
      <c r="H22" s="27"/>
      <c r="I22" s="29"/>
      <c r="J22" s="28"/>
      <c r="K22" s="53"/>
      <c r="L22" s="28"/>
      <c r="M22" s="35"/>
    </row>
    <row r="23" spans="1:13" ht="15.75" customHeight="1">
      <c r="A23" s="24"/>
      <c r="B23" s="25"/>
      <c r="C23" s="26"/>
      <c r="D23" s="26"/>
      <c r="E23" s="24"/>
      <c r="F23" s="24"/>
      <c r="G23" s="28"/>
      <c r="H23" s="27"/>
      <c r="I23" s="29"/>
      <c r="J23" s="28"/>
      <c r="K23" s="53"/>
      <c r="L23" s="28"/>
      <c r="M23" s="35"/>
    </row>
    <row r="24" spans="1:13" ht="15.75" customHeight="1">
      <c r="A24" s="24"/>
      <c r="B24" s="25"/>
      <c r="C24" s="26"/>
      <c r="D24" s="26"/>
      <c r="E24" s="24"/>
      <c r="F24" s="24"/>
      <c r="G24" s="28"/>
      <c r="H24" s="27"/>
      <c r="I24" s="29"/>
      <c r="J24" s="28"/>
      <c r="K24" s="53"/>
      <c r="L24" s="28"/>
      <c r="M24" s="35"/>
    </row>
    <row r="25" spans="1:13" ht="15.75" customHeight="1">
      <c r="A25" s="24"/>
      <c r="B25" s="25"/>
      <c r="C25" s="26"/>
      <c r="D25" s="26"/>
      <c r="E25" s="24"/>
      <c r="F25" s="24"/>
      <c r="G25" s="28"/>
      <c r="H25" s="27"/>
      <c r="I25" s="29"/>
      <c r="J25" s="28"/>
      <c r="K25" s="53"/>
      <c r="L25" s="28"/>
      <c r="M25" s="35"/>
    </row>
    <row r="26" spans="1:13" ht="15.75" customHeight="1">
      <c r="A26" s="24"/>
      <c r="B26" s="25"/>
      <c r="C26" s="26"/>
      <c r="D26" s="26"/>
      <c r="E26" s="24"/>
      <c r="F26" s="24"/>
      <c r="G26" s="28"/>
      <c r="H26" s="27"/>
      <c r="I26" s="29"/>
      <c r="J26" s="28"/>
      <c r="K26" s="53"/>
      <c r="L26" s="28"/>
      <c r="M26" s="35"/>
    </row>
    <row r="27" spans="1:13" ht="15.75" customHeight="1">
      <c r="A27" s="30" t="s">
        <v>580</v>
      </c>
      <c r="B27" s="45"/>
      <c r="C27" s="26"/>
      <c r="D27" s="26"/>
      <c r="E27" s="24"/>
      <c r="F27" s="24"/>
      <c r="G27" s="28"/>
      <c r="H27" s="27">
        <f>SUM(H6:H26)</f>
        <v>0</v>
      </c>
      <c r="I27" s="29">
        <f>SUM(I6:I26)</f>
        <v>0</v>
      </c>
      <c r="J27" s="28">
        <f>SUM(J6:J26)</f>
        <v>0</v>
      </c>
      <c r="K27" s="53"/>
      <c r="L27" s="28">
        <f>SUM(L6:L26)</f>
        <v>0</v>
      </c>
      <c r="M27" s="35"/>
    </row>
    <row r="28" spans="1:10" ht="15.75" customHeight="1">
      <c r="A28" s="32" t="str">
        <f>'填表说明'!B12</f>
        <v>资产占有单位填表人：</v>
      </c>
      <c r="J28" s="20" t="str">
        <f>'填表说明'!B8</f>
        <v>评估人员：</v>
      </c>
    </row>
    <row r="29" ht="15.75" customHeight="1">
      <c r="A29" s="32" t="str">
        <f>'填表说明'!B16</f>
        <v>填表日期：2017年01月10日</v>
      </c>
    </row>
  </sheetData>
  <sheetProtection/>
  <mergeCells count="3">
    <mergeCell ref="A2:M2"/>
    <mergeCell ref="A3:M3"/>
    <mergeCell ref="A27:B27"/>
  </mergeCells>
  <hyperlinks>
    <hyperlink ref="A1" location="索引目录!I6" display="返回索引页"/>
    <hyperlink ref="B1" location="流动负债汇总!B6" display="返回"/>
  </hyperlinks>
  <printOptions horizontalCentered="1"/>
  <pageMargins left="0.35" right="0.35" top="0.79" bottom="0.79" header="1.03" footer="0.51"/>
  <pageSetup fitToHeight="0" fitToWidth="1" horizontalDpi="300" verticalDpi="300" orientation="landscape" paperSize="9" scale="95"/>
  <headerFooter alignWithMargins="0">
    <oddHeader>&amp;R&amp;"宋体,常规"&amp;10表&amp;"Times New Roman,常规"9-1
&amp;"宋体,常规"共&amp;"Times New Roman,常规"&amp;N&amp;"宋体,常规"页第&amp;"Times New Roman,常规"&amp;P&amp;"宋体,常规"页</oddHeader>
  </headerFooter>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A5" sqref="A5"/>
    </sheetView>
  </sheetViews>
  <sheetFormatPr defaultColWidth="8.75390625" defaultRowHeight="15.75" customHeight="1" outlineLevelCol="1"/>
  <cols>
    <col min="1" max="1" width="4.25390625" style="13" customWidth="1"/>
    <col min="2" max="2" width="25.375" style="13" customWidth="1"/>
    <col min="3" max="3" width="10.625" style="13" customWidth="1"/>
    <col min="4" max="4" width="17.125" style="13" customWidth="1"/>
    <col min="5" max="5" width="16.50390625" style="13" customWidth="1" outlineLevel="1"/>
    <col min="6" max="8" width="16.50390625" style="13" customWidth="1"/>
    <col min="9" max="9" width="15.50390625" style="13" customWidth="1"/>
    <col min="10" max="32" width="9.00390625" style="13" bestFit="1" customWidth="1"/>
    <col min="33" max="16384" width="8.75390625" style="13" customWidth="1"/>
  </cols>
  <sheetData>
    <row r="1" spans="1:9" ht="14.25">
      <c r="A1" s="14" t="s">
        <v>98</v>
      </c>
      <c r="B1" s="15" t="s">
        <v>223</v>
      </c>
      <c r="C1" s="16"/>
      <c r="D1" s="16"/>
      <c r="E1" s="16"/>
      <c r="F1" s="16"/>
      <c r="G1" s="16"/>
      <c r="H1" s="16"/>
      <c r="I1" s="16"/>
    </row>
    <row r="2" spans="1:9" s="11" customFormat="1" ht="30" customHeight="1">
      <c r="A2" s="17" t="s">
        <v>581</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332</v>
      </c>
      <c r="C5" s="21" t="s">
        <v>342</v>
      </c>
      <c r="D5" s="21" t="s">
        <v>341</v>
      </c>
      <c r="E5" s="22" t="s">
        <v>205</v>
      </c>
      <c r="F5" s="23" t="s">
        <v>206</v>
      </c>
      <c r="G5" s="21" t="s">
        <v>207</v>
      </c>
      <c r="H5" s="21" t="s">
        <v>208</v>
      </c>
      <c r="I5" s="21" t="s">
        <v>176</v>
      </c>
    </row>
    <row r="6" spans="1:9" ht="15.75" customHeight="1">
      <c r="A6" s="24"/>
      <c r="B6" s="25"/>
      <c r="C6" s="26"/>
      <c r="D6" s="24"/>
      <c r="E6" s="27"/>
      <c r="F6" s="28"/>
      <c r="G6" s="28"/>
      <c r="H6" s="28"/>
      <c r="I6" s="35"/>
    </row>
    <row r="7" spans="1:9" ht="15.75" customHeight="1">
      <c r="A7" s="24"/>
      <c r="B7" s="25"/>
      <c r="C7" s="26"/>
      <c r="D7" s="24"/>
      <c r="E7" s="27"/>
      <c r="F7" s="28"/>
      <c r="G7" s="28"/>
      <c r="H7" s="28"/>
      <c r="I7" s="35"/>
    </row>
    <row r="8" spans="1:9" ht="15.75" customHeight="1">
      <c r="A8" s="24"/>
      <c r="B8" s="25"/>
      <c r="C8" s="26"/>
      <c r="D8" s="24"/>
      <c r="E8" s="27"/>
      <c r="F8" s="28"/>
      <c r="G8" s="28"/>
      <c r="H8" s="28"/>
      <c r="I8" s="35"/>
    </row>
    <row r="9" spans="1:9" ht="15.75" customHeight="1">
      <c r="A9" s="24"/>
      <c r="B9" s="25"/>
      <c r="C9" s="26"/>
      <c r="D9" s="24"/>
      <c r="E9" s="27"/>
      <c r="F9" s="29"/>
      <c r="G9" s="28"/>
      <c r="H9" s="28"/>
      <c r="I9" s="35"/>
    </row>
    <row r="10" spans="1:9" ht="15.75" customHeight="1">
      <c r="A10" s="24"/>
      <c r="B10" s="25"/>
      <c r="C10" s="26"/>
      <c r="D10" s="24"/>
      <c r="E10" s="27"/>
      <c r="F10" s="29"/>
      <c r="G10" s="28"/>
      <c r="H10" s="28"/>
      <c r="I10" s="35"/>
    </row>
    <row r="11" spans="1:9" ht="15.75" customHeight="1">
      <c r="A11" s="24"/>
      <c r="B11" s="25"/>
      <c r="C11" s="26"/>
      <c r="D11" s="24"/>
      <c r="E11" s="27"/>
      <c r="F11" s="29"/>
      <c r="G11" s="28"/>
      <c r="H11" s="28"/>
      <c r="I11" s="35"/>
    </row>
    <row r="12" spans="1:9" ht="15.75" customHeight="1">
      <c r="A12" s="24"/>
      <c r="B12" s="25"/>
      <c r="C12" s="26"/>
      <c r="D12" s="24"/>
      <c r="E12" s="27"/>
      <c r="F12" s="29"/>
      <c r="G12" s="28"/>
      <c r="H12" s="28"/>
      <c r="I12" s="35"/>
    </row>
    <row r="13" spans="1:9" ht="15.75" customHeight="1">
      <c r="A13" s="24"/>
      <c r="B13" s="25"/>
      <c r="C13" s="26"/>
      <c r="D13" s="24"/>
      <c r="E13" s="27"/>
      <c r="F13" s="29"/>
      <c r="G13" s="28"/>
      <c r="H13" s="28"/>
      <c r="I13" s="35"/>
    </row>
    <row r="14" spans="1:9" ht="15.75" customHeight="1">
      <c r="A14" s="24"/>
      <c r="B14" s="25"/>
      <c r="C14" s="26"/>
      <c r="D14" s="24"/>
      <c r="E14" s="27"/>
      <c r="F14" s="29"/>
      <c r="G14" s="28"/>
      <c r="H14" s="28"/>
      <c r="I14" s="35"/>
    </row>
    <row r="15" spans="1:9" ht="15.75" customHeight="1">
      <c r="A15" s="24"/>
      <c r="B15" s="25"/>
      <c r="C15" s="26"/>
      <c r="D15" s="24"/>
      <c r="E15" s="27"/>
      <c r="F15" s="29"/>
      <c r="G15" s="28"/>
      <c r="H15" s="28"/>
      <c r="I15" s="35"/>
    </row>
    <row r="16" spans="1:9" ht="15.75" customHeight="1">
      <c r="A16" s="24"/>
      <c r="B16" s="25"/>
      <c r="C16" s="26"/>
      <c r="D16" s="24"/>
      <c r="E16" s="27"/>
      <c r="F16" s="29"/>
      <c r="G16" s="28"/>
      <c r="H16" s="28"/>
      <c r="I16" s="35"/>
    </row>
    <row r="17" spans="1:9" ht="15.75" customHeight="1">
      <c r="A17" s="24"/>
      <c r="B17" s="25"/>
      <c r="C17" s="26"/>
      <c r="D17" s="24"/>
      <c r="E17" s="27"/>
      <c r="F17" s="29"/>
      <c r="G17" s="28"/>
      <c r="H17" s="28"/>
      <c r="I17" s="35"/>
    </row>
    <row r="18" spans="1:9" ht="15.75" customHeight="1">
      <c r="A18" s="24"/>
      <c r="B18" s="25"/>
      <c r="C18" s="26"/>
      <c r="D18" s="24"/>
      <c r="E18" s="27"/>
      <c r="F18" s="29"/>
      <c r="G18" s="28"/>
      <c r="H18" s="28"/>
      <c r="I18" s="35"/>
    </row>
    <row r="19" spans="1:9" ht="15.75" customHeight="1">
      <c r="A19" s="24"/>
      <c r="B19" s="25"/>
      <c r="C19" s="26"/>
      <c r="D19" s="24"/>
      <c r="E19" s="27"/>
      <c r="F19" s="29"/>
      <c r="G19" s="28"/>
      <c r="H19" s="28"/>
      <c r="I19" s="35"/>
    </row>
    <row r="20" spans="1:9" ht="15.75" customHeight="1">
      <c r="A20" s="24"/>
      <c r="B20" s="25"/>
      <c r="C20" s="26"/>
      <c r="D20" s="24"/>
      <c r="E20" s="27"/>
      <c r="F20" s="29"/>
      <c r="G20" s="28"/>
      <c r="H20" s="28"/>
      <c r="I20" s="35"/>
    </row>
    <row r="21" spans="1:9" ht="15.75" customHeight="1">
      <c r="A21" s="24"/>
      <c r="B21" s="25"/>
      <c r="C21" s="26"/>
      <c r="D21" s="24"/>
      <c r="E21" s="27"/>
      <c r="F21" s="29"/>
      <c r="G21" s="28"/>
      <c r="H21" s="28"/>
      <c r="I21" s="35"/>
    </row>
    <row r="22" spans="1:9" ht="15.75" customHeight="1">
      <c r="A22" s="24"/>
      <c r="B22" s="25"/>
      <c r="C22" s="26"/>
      <c r="D22" s="24"/>
      <c r="E22" s="27"/>
      <c r="F22" s="29"/>
      <c r="G22" s="28"/>
      <c r="H22" s="28"/>
      <c r="I22" s="35"/>
    </row>
    <row r="23" spans="1:9" ht="15.75" customHeight="1">
      <c r="A23" s="24"/>
      <c r="B23" s="25"/>
      <c r="C23" s="26"/>
      <c r="D23" s="24"/>
      <c r="E23" s="27"/>
      <c r="F23" s="29"/>
      <c r="G23" s="28"/>
      <c r="H23" s="28"/>
      <c r="I23" s="35"/>
    </row>
    <row r="24" spans="1:9" ht="15.75" customHeight="1">
      <c r="A24" s="24"/>
      <c r="B24" s="25"/>
      <c r="C24" s="26"/>
      <c r="D24" s="24"/>
      <c r="E24" s="27"/>
      <c r="F24" s="29"/>
      <c r="G24" s="28"/>
      <c r="H24" s="28"/>
      <c r="I24" s="35"/>
    </row>
    <row r="25" spans="1:9" ht="15.75" customHeight="1">
      <c r="A25" s="24"/>
      <c r="B25" s="25"/>
      <c r="C25" s="26"/>
      <c r="D25" s="24"/>
      <c r="E25" s="27"/>
      <c r="F25" s="29"/>
      <c r="G25" s="28"/>
      <c r="H25" s="28"/>
      <c r="I25" s="35"/>
    </row>
    <row r="26" spans="1:9" ht="15.75" customHeight="1">
      <c r="A26" s="24"/>
      <c r="B26" s="25"/>
      <c r="C26" s="26"/>
      <c r="D26" s="24"/>
      <c r="E26" s="27"/>
      <c r="F26" s="29"/>
      <c r="G26" s="28"/>
      <c r="H26" s="28"/>
      <c r="I26" s="35"/>
    </row>
    <row r="27" spans="1:9" ht="15.75" customHeight="1">
      <c r="A27" s="30" t="s">
        <v>582</v>
      </c>
      <c r="B27" s="45"/>
      <c r="C27" s="26"/>
      <c r="D27" s="24"/>
      <c r="E27" s="27">
        <f>SUM(E6:E26)</f>
        <v>0</v>
      </c>
      <c r="F27" s="29">
        <f>SUM(F6:F26)</f>
        <v>0</v>
      </c>
      <c r="G27" s="28">
        <f>SUM(G6:G26)</f>
        <v>0</v>
      </c>
      <c r="H27" s="28">
        <f>SUM(H6:H26)</f>
        <v>0</v>
      </c>
      <c r="I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I2"/>
    <mergeCell ref="A3:I3"/>
    <mergeCell ref="A27:B27"/>
  </mergeCells>
  <hyperlinks>
    <hyperlink ref="A1" location="索引目录!I7" display="返回索引页"/>
    <hyperlink ref="B1" location="流动负债汇总!B7" display="返回"/>
  </hyperlinks>
  <printOptions horizontalCentered="1"/>
  <pageMargins left="0.35" right="0.35" top="0.79" bottom="0.79" header="1.01" footer="0.51"/>
  <pageSetup fitToHeight="0" fitToWidth="1" horizontalDpi="300" verticalDpi="300" orientation="landscape" paperSize="9" scale="94"/>
  <headerFooter alignWithMargins="0">
    <oddHeader>&amp;R&amp;"宋体,常规"&amp;10表&amp;"Times New Roman,常规"9-2
&amp;"宋体,常规"共&amp;"Times New Roman,常规"&amp;N&amp;"宋体,常规"页第&amp;"Times New Roman,常规"&amp;P&amp;"宋体,常规"页</oddHeader>
  </headerFooter>
  <legacyDrawing r:id="rId2"/>
</worksheet>
</file>

<file path=xl/worksheets/sheet68.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H35" sqref="H35"/>
    </sheetView>
  </sheetViews>
  <sheetFormatPr defaultColWidth="8.75390625" defaultRowHeight="15.75" customHeight="1" outlineLevelCol="1"/>
  <cols>
    <col min="1" max="1" width="5.50390625" style="13" customWidth="1"/>
    <col min="2" max="2" width="23.25390625" style="13" customWidth="1"/>
    <col min="3" max="4" width="9.125" style="13" customWidth="1"/>
    <col min="5" max="5" width="9.00390625" style="13" bestFit="1" customWidth="1"/>
    <col min="6" max="6" width="16.00390625" style="13" customWidth="1" outlineLevel="1"/>
    <col min="7" max="9" width="16.00390625" style="13" customWidth="1"/>
    <col min="10" max="10" width="16.375" style="13" customWidth="1"/>
    <col min="11" max="32" width="9.00390625" style="13" bestFit="1" customWidth="1"/>
    <col min="33" max="16384" width="8.75390625" style="13" customWidth="1"/>
  </cols>
  <sheetData>
    <row r="1" spans="1:10" ht="14.25">
      <c r="A1" s="14" t="s">
        <v>98</v>
      </c>
      <c r="B1" s="15" t="s">
        <v>223</v>
      </c>
      <c r="C1" s="16"/>
      <c r="D1" s="16"/>
      <c r="E1" s="16"/>
      <c r="F1" s="16"/>
      <c r="G1" s="16"/>
      <c r="H1" s="16"/>
      <c r="I1" s="16"/>
      <c r="J1" s="16"/>
    </row>
    <row r="2" spans="1:10" s="11" customFormat="1" ht="30" customHeight="1">
      <c r="A2" s="17" t="s">
        <v>583</v>
      </c>
      <c r="B2" s="18"/>
      <c r="C2" s="18"/>
      <c r="D2" s="18"/>
      <c r="E2" s="18"/>
      <c r="F2" s="18"/>
      <c r="G2" s="18"/>
      <c r="H2" s="18"/>
      <c r="I2" s="18"/>
      <c r="J2" s="18"/>
    </row>
    <row r="3" spans="1:10" ht="13.5" customHeight="1">
      <c r="A3" s="19" t="str">
        <f>'填表说明'!B9</f>
        <v>评估基准日：2016年12月31日</v>
      </c>
      <c r="B3" s="19"/>
      <c r="C3" s="19"/>
      <c r="D3" s="19"/>
      <c r="E3" s="19"/>
      <c r="F3" s="19"/>
      <c r="G3" s="19"/>
      <c r="H3" s="19"/>
      <c r="I3" s="33"/>
      <c r="J3" s="33"/>
    </row>
    <row r="4" spans="1:10" ht="15.75" customHeight="1">
      <c r="A4" s="20" t="str">
        <f>'填表说明'!B11</f>
        <v>资产占有单位名称：黑龙江斯达特兽药有限公司</v>
      </c>
      <c r="J4" s="34" t="s">
        <v>100</v>
      </c>
    </row>
    <row r="5" spans="1:10" s="12" customFormat="1" ht="15.75" customHeight="1">
      <c r="A5" s="21" t="s">
        <v>173</v>
      </c>
      <c r="B5" s="21" t="s">
        <v>332</v>
      </c>
      <c r="C5" s="21" t="s">
        <v>342</v>
      </c>
      <c r="D5" s="21" t="s">
        <v>419</v>
      </c>
      <c r="E5" s="21" t="s">
        <v>324</v>
      </c>
      <c r="F5" s="22" t="s">
        <v>205</v>
      </c>
      <c r="G5" s="23" t="s">
        <v>206</v>
      </c>
      <c r="H5" s="21" t="s">
        <v>207</v>
      </c>
      <c r="I5" s="21" t="s">
        <v>208</v>
      </c>
      <c r="J5" s="21" t="s">
        <v>176</v>
      </c>
    </row>
    <row r="6" spans="1:10" ht="15.75" customHeight="1">
      <c r="A6" s="24"/>
      <c r="B6" s="25"/>
      <c r="C6" s="26"/>
      <c r="D6" s="24"/>
      <c r="E6" s="24"/>
      <c r="F6" s="27"/>
      <c r="G6" s="29"/>
      <c r="H6" s="28"/>
      <c r="I6" s="28"/>
      <c r="J6" s="35"/>
    </row>
    <row r="7" spans="1:10" ht="15.75" customHeight="1">
      <c r="A7" s="24"/>
      <c r="B7" s="25"/>
      <c r="C7" s="26"/>
      <c r="D7" s="26"/>
      <c r="E7" s="24"/>
      <c r="F7" s="27"/>
      <c r="G7" s="29"/>
      <c r="H7" s="28"/>
      <c r="I7" s="28"/>
      <c r="J7" s="35"/>
    </row>
    <row r="8" spans="1:10" ht="15.75" customHeight="1">
      <c r="A8" s="24"/>
      <c r="B8" s="25"/>
      <c r="C8" s="26"/>
      <c r="D8" s="26"/>
      <c r="E8" s="24"/>
      <c r="F8" s="27"/>
      <c r="G8" s="29"/>
      <c r="H8" s="28"/>
      <c r="I8" s="28"/>
      <c r="J8" s="35"/>
    </row>
    <row r="9" spans="1:10" ht="15.75" customHeight="1">
      <c r="A9" s="24"/>
      <c r="B9" s="25"/>
      <c r="C9" s="26"/>
      <c r="D9" s="26"/>
      <c r="E9" s="24"/>
      <c r="F9" s="27"/>
      <c r="G9" s="29"/>
      <c r="H9" s="28"/>
      <c r="I9" s="28"/>
      <c r="J9" s="35"/>
    </row>
    <row r="10" spans="1:10" ht="15.75" customHeight="1">
      <c r="A10" s="24"/>
      <c r="B10" s="25"/>
      <c r="C10" s="26"/>
      <c r="D10" s="26"/>
      <c r="E10" s="24"/>
      <c r="F10" s="27"/>
      <c r="G10" s="29"/>
      <c r="H10" s="28"/>
      <c r="I10" s="28"/>
      <c r="J10" s="35"/>
    </row>
    <row r="11" spans="1:10" ht="15.75" customHeight="1">
      <c r="A11" s="24"/>
      <c r="B11" s="25"/>
      <c r="C11" s="26"/>
      <c r="D11" s="26"/>
      <c r="E11" s="24"/>
      <c r="F11" s="27"/>
      <c r="G11" s="29"/>
      <c r="H11" s="28"/>
      <c r="I11" s="28"/>
      <c r="J11" s="35"/>
    </row>
    <row r="12" spans="1:10" ht="15.75" customHeight="1">
      <c r="A12" s="24"/>
      <c r="B12" s="25"/>
      <c r="C12" s="26"/>
      <c r="D12" s="26"/>
      <c r="E12" s="24"/>
      <c r="F12" s="27"/>
      <c r="G12" s="29"/>
      <c r="H12" s="28"/>
      <c r="I12" s="28"/>
      <c r="J12" s="35"/>
    </row>
    <row r="13" spans="1:10" ht="15.75" customHeight="1">
      <c r="A13" s="24"/>
      <c r="B13" s="25"/>
      <c r="C13" s="26"/>
      <c r="D13" s="26"/>
      <c r="E13" s="24"/>
      <c r="F13" s="27"/>
      <c r="G13" s="29"/>
      <c r="H13" s="28"/>
      <c r="I13" s="28"/>
      <c r="J13" s="35"/>
    </row>
    <row r="14" spans="1:10" ht="15.75" customHeight="1">
      <c r="A14" s="24"/>
      <c r="B14" s="25"/>
      <c r="C14" s="26"/>
      <c r="D14" s="26"/>
      <c r="E14" s="24"/>
      <c r="F14" s="27"/>
      <c r="G14" s="29"/>
      <c r="H14" s="28"/>
      <c r="I14" s="28"/>
      <c r="J14" s="35"/>
    </row>
    <row r="15" spans="1:10" ht="15.75" customHeight="1">
      <c r="A15" s="24"/>
      <c r="B15" s="25"/>
      <c r="C15" s="26"/>
      <c r="D15" s="26"/>
      <c r="E15" s="24"/>
      <c r="F15" s="27"/>
      <c r="G15" s="29"/>
      <c r="H15" s="28"/>
      <c r="I15" s="28"/>
      <c r="J15" s="35"/>
    </row>
    <row r="16" spans="1:10" ht="15.75" customHeight="1">
      <c r="A16" s="24"/>
      <c r="B16" s="25"/>
      <c r="C16" s="26"/>
      <c r="D16" s="26"/>
      <c r="E16" s="24"/>
      <c r="F16" s="27"/>
      <c r="G16" s="29"/>
      <c r="H16" s="28"/>
      <c r="I16" s="28"/>
      <c r="J16" s="35"/>
    </row>
    <row r="17" spans="1:10" ht="15.75" customHeight="1">
      <c r="A17" s="24"/>
      <c r="B17" s="25"/>
      <c r="C17" s="26"/>
      <c r="D17" s="26"/>
      <c r="E17" s="24"/>
      <c r="F17" s="27"/>
      <c r="G17" s="29"/>
      <c r="H17" s="28"/>
      <c r="I17" s="28"/>
      <c r="J17" s="35"/>
    </row>
    <row r="18" spans="1:10" ht="15.75" customHeight="1">
      <c r="A18" s="24"/>
      <c r="B18" s="25"/>
      <c r="C18" s="26"/>
      <c r="D18" s="26"/>
      <c r="E18" s="24"/>
      <c r="F18" s="27"/>
      <c r="G18" s="29"/>
      <c r="H18" s="28"/>
      <c r="I18" s="28"/>
      <c r="J18" s="35"/>
    </row>
    <row r="19" spans="1:10" ht="15.75" customHeight="1">
      <c r="A19" s="24"/>
      <c r="B19" s="25"/>
      <c r="C19" s="26"/>
      <c r="D19" s="26"/>
      <c r="E19" s="24"/>
      <c r="F19" s="27"/>
      <c r="G19" s="29"/>
      <c r="H19" s="28"/>
      <c r="I19" s="28"/>
      <c r="J19" s="35"/>
    </row>
    <row r="20" spans="1:10" ht="15.75" customHeight="1">
      <c r="A20" s="24"/>
      <c r="B20" s="25"/>
      <c r="C20" s="26"/>
      <c r="D20" s="26"/>
      <c r="E20" s="24"/>
      <c r="F20" s="27"/>
      <c r="G20" s="29"/>
      <c r="H20" s="28"/>
      <c r="I20" s="28"/>
      <c r="J20" s="35"/>
    </row>
    <row r="21" spans="1:10" ht="15.75" customHeight="1">
      <c r="A21" s="24"/>
      <c r="B21" s="25"/>
      <c r="C21" s="26"/>
      <c r="D21" s="26"/>
      <c r="E21" s="24"/>
      <c r="F21" s="27"/>
      <c r="G21" s="29"/>
      <c r="H21" s="28"/>
      <c r="I21" s="28"/>
      <c r="J21" s="35"/>
    </row>
    <row r="22" spans="1:10" ht="15.75" customHeight="1">
      <c r="A22" s="24"/>
      <c r="B22" s="25"/>
      <c r="C22" s="26"/>
      <c r="D22" s="26"/>
      <c r="E22" s="24"/>
      <c r="F22" s="27"/>
      <c r="G22" s="29"/>
      <c r="H22" s="28"/>
      <c r="I22" s="28"/>
      <c r="J22" s="35"/>
    </row>
    <row r="23" spans="1:10" ht="15.75" customHeight="1">
      <c r="A23" s="24"/>
      <c r="B23" s="25"/>
      <c r="C23" s="26"/>
      <c r="D23" s="26"/>
      <c r="E23" s="24"/>
      <c r="F23" s="27"/>
      <c r="G23" s="29"/>
      <c r="H23" s="28"/>
      <c r="I23" s="28"/>
      <c r="J23" s="35"/>
    </row>
    <row r="24" spans="1:10" ht="15.75" customHeight="1">
      <c r="A24" s="24"/>
      <c r="B24" s="25"/>
      <c r="C24" s="26"/>
      <c r="D24" s="26"/>
      <c r="E24" s="24"/>
      <c r="F24" s="27"/>
      <c r="G24" s="29"/>
      <c r="H24" s="28"/>
      <c r="I24" s="28"/>
      <c r="J24" s="35"/>
    </row>
    <row r="25" spans="1:10" ht="15.75" customHeight="1">
      <c r="A25" s="24"/>
      <c r="B25" s="25"/>
      <c r="C25" s="26"/>
      <c r="D25" s="26"/>
      <c r="E25" s="24"/>
      <c r="F25" s="27"/>
      <c r="G25" s="29"/>
      <c r="H25" s="28"/>
      <c r="I25" s="28"/>
      <c r="J25" s="35"/>
    </row>
    <row r="26" spans="1:10" ht="15.75" customHeight="1">
      <c r="A26" s="24"/>
      <c r="B26" s="25"/>
      <c r="C26" s="26"/>
      <c r="D26" s="26"/>
      <c r="E26" s="24"/>
      <c r="F26" s="27"/>
      <c r="G26" s="29"/>
      <c r="H26" s="28"/>
      <c r="I26" s="28"/>
      <c r="J26" s="35"/>
    </row>
    <row r="27" spans="1:10" ht="15.75" customHeight="1">
      <c r="A27" s="30" t="s">
        <v>584</v>
      </c>
      <c r="B27" s="45"/>
      <c r="C27" s="26"/>
      <c r="D27" s="26"/>
      <c r="E27" s="24"/>
      <c r="F27" s="27">
        <f>SUM(F6:F26)</f>
        <v>0</v>
      </c>
      <c r="G27" s="29">
        <f>SUM(G6:G26)</f>
        <v>0</v>
      </c>
      <c r="H27" s="28">
        <f>SUM(H6:H26)</f>
        <v>0</v>
      </c>
      <c r="I27" s="28">
        <f>SUM(I6:I26)</f>
        <v>0</v>
      </c>
      <c r="J27" s="35"/>
    </row>
    <row r="28" spans="1:8" ht="15.75" customHeight="1">
      <c r="A28" s="32" t="str">
        <f>'填表说明'!B12</f>
        <v>资产占有单位填表人：</v>
      </c>
      <c r="H28" s="20" t="str">
        <f>'填表说明'!B8</f>
        <v>评估人员：</v>
      </c>
    </row>
    <row r="29" ht="15.75" customHeight="1">
      <c r="A29" s="32" t="str">
        <f>'填表说明'!B16</f>
        <v>填表日期：2017年01月10日</v>
      </c>
    </row>
  </sheetData>
  <sheetProtection/>
  <mergeCells count="3">
    <mergeCell ref="A2:J2"/>
    <mergeCell ref="A3:J3"/>
    <mergeCell ref="A27:B27"/>
  </mergeCells>
  <hyperlinks>
    <hyperlink ref="A1" location="索引目录!I8" display="返回索引页"/>
    <hyperlink ref="B1" location="流动负债汇总!B8" display="返回"/>
  </hyperlinks>
  <printOptions horizontalCentered="1"/>
  <pageMargins left="0.35" right="0.35" top="0.79" bottom="0.79" header="1.03" footer="0.51"/>
  <pageSetup fitToHeight="0" fitToWidth="1" horizontalDpi="300" verticalDpi="300" orientation="landscape" paperSize="9" scale="96"/>
  <headerFooter alignWithMargins="0">
    <oddHeader>&amp;R&amp;"宋体,常规"&amp;10表&amp;"Times New Roman,常规"9-3
&amp;"宋体,常规"共&amp;"Times New Roman,常规"&amp;N&amp;"宋体,常规"页第&amp;"Times New Roman,常规"&amp;P&amp;"宋体,常规"页</oddHeader>
  </headerFooter>
  <legacyDrawing r:id="rId2"/>
</worksheet>
</file>

<file path=xl/worksheets/sheet69.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F15" sqref="F15"/>
    </sheetView>
  </sheetViews>
  <sheetFormatPr defaultColWidth="8.75390625" defaultRowHeight="15.75" customHeight="1" outlineLevelCol="1"/>
  <cols>
    <col min="1" max="1" width="4.25390625" style="13" customWidth="1"/>
    <col min="2" max="2" width="32.375" style="13" customWidth="1"/>
    <col min="3" max="3" width="10.625" style="13" customWidth="1"/>
    <col min="4" max="4" width="15.125" style="13" customWidth="1"/>
    <col min="5" max="5" width="16.50390625" style="13" hidden="1" customWidth="1" outlineLevel="1"/>
    <col min="6" max="6" width="16.50390625" style="13" customWidth="1" collapsed="1"/>
    <col min="7" max="7" width="16.50390625" style="13" hidden="1" customWidth="1"/>
    <col min="8" max="8" width="16.50390625" style="13" customWidth="1"/>
    <col min="9" max="9" width="15.50390625" style="13" customWidth="1"/>
    <col min="10" max="32" width="9.00390625" style="13" bestFit="1" customWidth="1"/>
    <col min="33" max="16384" width="8.75390625" style="13" customWidth="1"/>
  </cols>
  <sheetData>
    <row r="1" spans="1:9" ht="15">
      <c r="A1" s="14" t="s">
        <v>98</v>
      </c>
      <c r="B1" s="15" t="s">
        <v>223</v>
      </c>
      <c r="C1" s="16"/>
      <c r="D1" s="16"/>
      <c r="E1" s="16"/>
      <c r="F1" s="16"/>
      <c r="G1" s="16"/>
      <c r="H1" s="16"/>
      <c r="I1" s="16"/>
    </row>
    <row r="2" spans="1:9" s="11" customFormat="1" ht="30" customHeight="1">
      <c r="A2" s="17" t="s">
        <v>585</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332</v>
      </c>
      <c r="C5" s="21" t="s">
        <v>342</v>
      </c>
      <c r="D5" s="21" t="s">
        <v>341</v>
      </c>
      <c r="E5" s="22" t="s">
        <v>205</v>
      </c>
      <c r="F5" s="23" t="s">
        <v>206</v>
      </c>
      <c r="G5" s="21" t="s">
        <v>207</v>
      </c>
      <c r="H5" s="21" t="s">
        <v>208</v>
      </c>
      <c r="I5" s="21" t="s">
        <v>176</v>
      </c>
    </row>
    <row r="6" spans="1:9" ht="15.75" customHeight="1">
      <c r="A6" s="24">
        <v>1</v>
      </c>
      <c r="B6" s="69"/>
      <c r="C6" s="26"/>
      <c r="D6" s="70"/>
      <c r="E6" s="27"/>
      <c r="F6" s="71"/>
      <c r="G6" s="28"/>
      <c r="H6" s="71"/>
      <c r="I6" s="35"/>
    </row>
    <row r="7" spans="1:9" ht="15.75" customHeight="1">
      <c r="A7" s="24">
        <v>2</v>
      </c>
      <c r="B7" s="69"/>
      <c r="C7" s="26"/>
      <c r="D7" s="70"/>
      <c r="E7" s="27"/>
      <c r="F7" s="71"/>
      <c r="G7" s="28"/>
      <c r="H7" s="71"/>
      <c r="I7" s="35"/>
    </row>
    <row r="8" spans="1:9" ht="15.75" customHeight="1">
      <c r="A8" s="24">
        <v>3</v>
      </c>
      <c r="B8" s="69"/>
      <c r="C8" s="26"/>
      <c r="D8" s="70"/>
      <c r="E8" s="27"/>
      <c r="F8" s="71"/>
      <c r="G8" s="28"/>
      <c r="H8" s="71"/>
      <c r="I8" s="35"/>
    </row>
    <row r="9" spans="1:9" ht="15.75" customHeight="1">
      <c r="A9" s="24">
        <v>4</v>
      </c>
      <c r="B9" s="69"/>
      <c r="C9" s="26"/>
      <c r="D9" s="70"/>
      <c r="E9" s="27"/>
      <c r="F9" s="71"/>
      <c r="G9" s="28"/>
      <c r="H9" s="71"/>
      <c r="I9" s="35"/>
    </row>
    <row r="10" spans="1:9" ht="15.75" customHeight="1">
      <c r="A10" s="24">
        <v>5</v>
      </c>
      <c r="B10" s="69"/>
      <c r="C10" s="26"/>
      <c r="D10" s="70"/>
      <c r="E10" s="27"/>
      <c r="F10" s="71"/>
      <c r="G10" s="28"/>
      <c r="H10" s="71"/>
      <c r="I10" s="35"/>
    </row>
    <row r="11" spans="1:9" ht="15.75" customHeight="1">
      <c r="A11" s="24">
        <v>6</v>
      </c>
      <c r="B11" s="69"/>
      <c r="C11" s="26"/>
      <c r="D11" s="70"/>
      <c r="E11" s="27"/>
      <c r="F11" s="71"/>
      <c r="G11" s="28"/>
      <c r="H11" s="71"/>
      <c r="I11" s="35"/>
    </row>
    <row r="12" spans="1:9" ht="15.75" customHeight="1">
      <c r="A12" s="24">
        <v>7</v>
      </c>
      <c r="B12" s="69"/>
      <c r="C12" s="26"/>
      <c r="D12" s="70"/>
      <c r="E12" s="27"/>
      <c r="F12" s="71"/>
      <c r="G12" s="28"/>
      <c r="H12" s="71"/>
      <c r="I12" s="35"/>
    </row>
    <row r="13" spans="1:9" ht="15.75" customHeight="1">
      <c r="A13" s="24">
        <v>8</v>
      </c>
      <c r="B13" s="69"/>
      <c r="C13" s="26"/>
      <c r="D13" s="70"/>
      <c r="E13" s="27"/>
      <c r="F13" s="71"/>
      <c r="G13" s="28"/>
      <c r="H13" s="71"/>
      <c r="I13" s="35"/>
    </row>
    <row r="14" spans="1:9" ht="15.75" customHeight="1">
      <c r="A14" s="24">
        <v>9</v>
      </c>
      <c r="B14" s="69"/>
      <c r="C14" s="26"/>
      <c r="D14" s="70"/>
      <c r="E14" s="27"/>
      <c r="F14" s="71"/>
      <c r="G14" s="28"/>
      <c r="H14" s="71"/>
      <c r="I14" s="35"/>
    </row>
    <row r="15" spans="1:9" ht="15.75" customHeight="1">
      <c r="A15" s="24">
        <v>10</v>
      </c>
      <c r="B15" s="69"/>
      <c r="C15" s="26"/>
      <c r="D15" s="70"/>
      <c r="E15" s="27"/>
      <c r="F15" s="71"/>
      <c r="G15" s="28"/>
      <c r="H15" s="71"/>
      <c r="I15" s="35"/>
    </row>
    <row r="16" spans="1:9" ht="15.75" customHeight="1">
      <c r="A16" s="24">
        <v>11</v>
      </c>
      <c r="B16" s="69"/>
      <c r="C16" s="26"/>
      <c r="D16" s="70"/>
      <c r="E16" s="27"/>
      <c r="F16" s="71"/>
      <c r="G16" s="28"/>
      <c r="H16" s="71"/>
      <c r="I16" s="35"/>
    </row>
    <row r="17" spans="1:9" ht="15.75" customHeight="1">
      <c r="A17" s="24">
        <v>12</v>
      </c>
      <c r="B17" s="69"/>
      <c r="C17" s="26"/>
      <c r="D17" s="70"/>
      <c r="E17" s="27"/>
      <c r="F17" s="71"/>
      <c r="G17" s="28"/>
      <c r="H17" s="71"/>
      <c r="I17" s="35"/>
    </row>
    <row r="18" spans="1:9" ht="15.75" customHeight="1">
      <c r="A18" s="24">
        <v>13</v>
      </c>
      <c r="B18" s="69"/>
      <c r="C18" s="26"/>
      <c r="D18" s="70"/>
      <c r="E18" s="27"/>
      <c r="F18" s="71"/>
      <c r="G18" s="28"/>
      <c r="H18" s="71"/>
      <c r="I18" s="35"/>
    </row>
    <row r="19" spans="1:9" ht="15.75" customHeight="1">
      <c r="A19" s="24">
        <v>14</v>
      </c>
      <c r="B19" s="69"/>
      <c r="C19" s="26"/>
      <c r="D19" s="70"/>
      <c r="E19" s="27"/>
      <c r="F19" s="71"/>
      <c r="G19" s="28"/>
      <c r="H19" s="71"/>
      <c r="I19" s="35"/>
    </row>
    <row r="20" spans="1:9" ht="15.75" customHeight="1">
      <c r="A20" s="24">
        <v>15</v>
      </c>
      <c r="B20" s="69"/>
      <c r="C20" s="26"/>
      <c r="D20" s="70"/>
      <c r="E20" s="27"/>
      <c r="F20" s="71"/>
      <c r="G20" s="28"/>
      <c r="H20" s="71"/>
      <c r="I20" s="35"/>
    </row>
    <row r="21" spans="1:9" ht="15.75" customHeight="1">
      <c r="A21" s="24">
        <v>16</v>
      </c>
      <c r="B21" s="69"/>
      <c r="C21" s="26"/>
      <c r="D21" s="70"/>
      <c r="E21" s="27"/>
      <c r="F21" s="71"/>
      <c r="G21" s="28"/>
      <c r="H21" s="71"/>
      <c r="I21" s="35"/>
    </row>
    <row r="22" spans="1:9" ht="15.75" customHeight="1">
      <c r="A22" s="24">
        <v>17</v>
      </c>
      <c r="B22" s="69"/>
      <c r="C22" s="26"/>
      <c r="D22" s="70"/>
      <c r="E22" s="27"/>
      <c r="F22" s="71"/>
      <c r="G22" s="28"/>
      <c r="H22" s="71"/>
      <c r="I22" s="35"/>
    </row>
    <row r="23" spans="1:9" ht="15.75" customHeight="1">
      <c r="A23" s="24"/>
      <c r="B23" s="25"/>
      <c r="C23" s="26"/>
      <c r="D23" s="24"/>
      <c r="E23" s="27"/>
      <c r="F23" s="29"/>
      <c r="G23" s="28"/>
      <c r="H23" s="28"/>
      <c r="I23" s="35"/>
    </row>
    <row r="24" spans="1:9" ht="15.75" customHeight="1">
      <c r="A24" s="24"/>
      <c r="B24" s="25"/>
      <c r="C24" s="26"/>
      <c r="D24" s="24"/>
      <c r="E24" s="27"/>
      <c r="F24" s="29"/>
      <c r="G24" s="28"/>
      <c r="H24" s="28"/>
      <c r="I24" s="35"/>
    </row>
    <row r="25" spans="1:9" ht="15.75" customHeight="1">
      <c r="A25" s="24"/>
      <c r="B25" s="25"/>
      <c r="C25" s="26"/>
      <c r="D25" s="24"/>
      <c r="E25" s="27"/>
      <c r="F25" s="29"/>
      <c r="G25" s="28"/>
      <c r="H25" s="28"/>
      <c r="I25" s="35"/>
    </row>
    <row r="26" spans="1:9" ht="15.75" customHeight="1">
      <c r="A26" s="24"/>
      <c r="B26" s="25"/>
      <c r="C26" s="26"/>
      <c r="D26" s="24"/>
      <c r="E26" s="27"/>
      <c r="F26" s="29"/>
      <c r="G26" s="28"/>
      <c r="H26" s="28"/>
      <c r="I26" s="35"/>
    </row>
    <row r="27" spans="1:9" ht="15.75" customHeight="1">
      <c r="A27" s="30" t="s">
        <v>582</v>
      </c>
      <c r="B27" s="45"/>
      <c r="C27" s="26"/>
      <c r="D27" s="24"/>
      <c r="E27" s="27">
        <f>SUM(E6:E26)</f>
        <v>0</v>
      </c>
      <c r="F27" s="29">
        <f>SUM(F6:F26)</f>
        <v>0</v>
      </c>
      <c r="G27" s="28">
        <f>SUM(G6:G26)</f>
        <v>0</v>
      </c>
      <c r="H27" s="28">
        <f>SUM(H6:H26)</f>
        <v>0</v>
      </c>
      <c r="I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I2"/>
    <mergeCell ref="A3:I3"/>
    <mergeCell ref="A27:B27"/>
  </mergeCells>
  <hyperlinks>
    <hyperlink ref="A1" location="索引目录!I9" display="返回索引页"/>
    <hyperlink ref="B1" location="流动负债汇总!B9" display="返回"/>
  </hyperlinks>
  <printOptions horizontalCentered="1"/>
  <pageMargins left="0.35" right="0.35" top="0.79" bottom="0.79" header="1.01" footer="0.51"/>
  <pageSetup fitToHeight="0" fitToWidth="1" horizontalDpi="300" verticalDpi="300" orientation="landscape" paperSize="9"/>
  <headerFooter alignWithMargins="0">
    <oddHeader>&amp;R&amp;"宋体,常规"&amp;10表&amp;"Times New Roman,常规"9-4
&amp;"宋体,常规"共&amp;"Times New Roman,常规"&amp;N&amp;"宋体,常规"页第&amp;"Times New Roman,常规"&amp;P&amp;"宋体,常规"页</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94"/>
  <sheetViews>
    <sheetView workbookViewId="0" topLeftCell="A85">
      <selection activeCell="H21" sqref="H21"/>
    </sheetView>
  </sheetViews>
  <sheetFormatPr defaultColWidth="8.75390625" defaultRowHeight="15.75" customHeight="1" outlineLevelCol="1"/>
  <cols>
    <col min="1" max="1" width="5.125" style="13" customWidth="1"/>
    <col min="2" max="2" width="26.00390625" style="13" bestFit="1" customWidth="1"/>
    <col min="3" max="3" width="0.2421875" style="13" customWidth="1" outlineLevel="1"/>
    <col min="4" max="4" width="16.50390625" style="13" customWidth="1"/>
    <col min="5" max="6" width="16.50390625" style="13" hidden="1" customWidth="1"/>
    <col min="7" max="8" width="16.50390625" style="13" customWidth="1"/>
    <col min="9" max="9" width="9.25390625" style="254" customWidth="1"/>
    <col min="10" max="10" width="11.875" style="13" customWidth="1"/>
    <col min="11" max="11" width="12.25390625" style="13" bestFit="1" customWidth="1"/>
    <col min="12" max="12" width="11.875" style="13" customWidth="1"/>
    <col min="13" max="13" width="11.625" style="13" bestFit="1" customWidth="1"/>
    <col min="14" max="14" width="9.00390625" style="13" bestFit="1" customWidth="1"/>
    <col min="15" max="15" width="11.00390625" style="13" bestFit="1" customWidth="1"/>
    <col min="16" max="32" width="9.00390625" style="13" bestFit="1" customWidth="1"/>
    <col min="33" max="16384" width="8.75390625" style="13" customWidth="1"/>
  </cols>
  <sheetData>
    <row r="1" spans="1:9" ht="12.75" customHeight="1">
      <c r="A1" s="74" t="s">
        <v>98</v>
      </c>
      <c r="B1" s="15" t="s">
        <v>223</v>
      </c>
      <c r="C1" s="215"/>
      <c r="D1" s="16"/>
      <c r="E1" s="16"/>
      <c r="F1" s="16"/>
      <c r="G1" s="16"/>
      <c r="H1" s="16"/>
      <c r="I1" s="271"/>
    </row>
    <row r="2" spans="1:9" s="11" customFormat="1" ht="30" customHeight="1">
      <c r="A2" s="17" t="s">
        <v>224</v>
      </c>
      <c r="B2" s="18"/>
      <c r="C2" s="18"/>
      <c r="D2" s="18"/>
      <c r="E2" s="18"/>
      <c r="F2" s="18"/>
      <c r="G2" s="18"/>
      <c r="H2" s="18"/>
      <c r="I2" s="18"/>
    </row>
    <row r="3" spans="1:9" ht="15" customHeight="1">
      <c r="A3" s="19" t="str">
        <f>'填表说明'!B9</f>
        <v>评估基准日：2016年12月31日</v>
      </c>
      <c r="B3" s="19"/>
      <c r="C3" s="19"/>
      <c r="D3" s="19"/>
      <c r="E3" s="19"/>
      <c r="F3" s="19"/>
      <c r="G3" s="19"/>
      <c r="H3" s="19"/>
      <c r="I3" s="19"/>
    </row>
    <row r="4" spans="1:13" ht="12" customHeight="1">
      <c r="A4" s="20" t="str">
        <f>'填表说明'!B11</f>
        <v>资产占有单位名称：黑龙江斯达特兽药有限公司</v>
      </c>
      <c r="I4" s="272" t="s">
        <v>100</v>
      </c>
      <c r="K4" s="273" t="str">
        <f>IF(COUNTIF(K6:K64,"&gt;0")+COUNTIF(K6:K64,"&lt;0")&gt;0,"出错","OK")</f>
        <v>出错</v>
      </c>
      <c r="M4" s="273" t="str">
        <f>IF(COUNTIF(M6:M64,"&gt;0")+COUNTIF(M6:M64,"&lt;0")&gt;0,"出错","OK")</f>
        <v>出错</v>
      </c>
    </row>
    <row r="5" spans="1:13" s="12" customFormat="1" ht="14.25" customHeight="1">
      <c r="A5" s="225" t="s">
        <v>173</v>
      </c>
      <c r="B5" s="255" t="s">
        <v>225</v>
      </c>
      <c r="C5" s="226" t="s">
        <v>205</v>
      </c>
      <c r="D5" s="227" t="s">
        <v>206</v>
      </c>
      <c r="E5" s="225" t="s">
        <v>226</v>
      </c>
      <c r="F5" s="225" t="s">
        <v>207</v>
      </c>
      <c r="G5" s="225" t="s">
        <v>208</v>
      </c>
      <c r="H5" s="225" t="s">
        <v>227</v>
      </c>
      <c r="I5" s="274" t="s">
        <v>228</v>
      </c>
      <c r="J5" s="275" t="s">
        <v>229</v>
      </c>
      <c r="K5" s="275" t="s">
        <v>230</v>
      </c>
      <c r="L5" s="276" t="s">
        <v>231</v>
      </c>
      <c r="M5" s="276" t="s">
        <v>230</v>
      </c>
    </row>
    <row r="6" spans="1:13" s="52" customFormat="1" ht="14.25" customHeight="1">
      <c r="A6" s="256">
        <v>1</v>
      </c>
      <c r="B6" s="257" t="s">
        <v>232</v>
      </c>
      <c r="C6" s="258">
        <f>SUM(C7:C17)</f>
        <v>0</v>
      </c>
      <c r="D6" s="259">
        <f>SUM(D7:D17)</f>
        <v>6572765.98</v>
      </c>
      <c r="E6" s="260">
        <f>SUM(E7:E17)</f>
        <v>5036629.34</v>
      </c>
      <c r="F6" s="260">
        <f>SUM(F7:F17)</f>
        <v>5804697.66</v>
      </c>
      <c r="G6" s="260">
        <f>D6</f>
        <v>6572765.98</v>
      </c>
      <c r="H6" s="260">
        <f>G6-D6</f>
        <v>0</v>
      </c>
      <c r="I6" s="277">
        <f>H6/D6</f>
        <v>0</v>
      </c>
      <c r="J6" s="278">
        <f>'资产负债表'!D18</f>
        <v>6572765.98</v>
      </c>
      <c r="K6" s="278">
        <f>ROUND(C6-J6,2)</f>
        <v>-6572765.98</v>
      </c>
      <c r="L6" s="279"/>
      <c r="M6" s="280">
        <f>ROUND(D6-L6,2)</f>
        <v>6572765.98</v>
      </c>
    </row>
    <row r="7" spans="1:13" ht="14.25" customHeight="1">
      <c r="A7" s="228">
        <v>2</v>
      </c>
      <c r="B7" s="261" t="s">
        <v>21</v>
      </c>
      <c r="C7" s="231">
        <f>'流动汇总'!E6</f>
        <v>0</v>
      </c>
      <c r="D7" s="232">
        <f>'流动汇总'!F6</f>
        <v>768068.3200000001</v>
      </c>
      <c r="E7" s="230">
        <f>F7-D7</f>
        <v>-768068.3200000001</v>
      </c>
      <c r="F7" s="230">
        <f>'流动汇总'!G6</f>
        <v>0</v>
      </c>
      <c r="G7" s="232">
        <f>D7</f>
        <v>768068.3200000001</v>
      </c>
      <c r="H7" s="230">
        <v>0</v>
      </c>
      <c r="I7" s="277"/>
      <c r="J7" s="281">
        <f>'资产负债表'!D7</f>
        <v>768068.32</v>
      </c>
      <c r="K7" s="278">
        <f aca="true" t="shared" si="0" ref="K7:K64">ROUND(C7-J7,2)</f>
        <v>-768068.32</v>
      </c>
      <c r="L7" s="282"/>
      <c r="M7" s="283">
        <f aca="true" t="shared" si="1" ref="M7:M28">ROUND(D7-L7,2)</f>
        <v>768068.32</v>
      </c>
    </row>
    <row r="8" spans="1:13" ht="14.25" customHeight="1">
      <c r="A8" s="228">
        <v>3</v>
      </c>
      <c r="B8" s="261" t="s">
        <v>29</v>
      </c>
      <c r="C8" s="231">
        <f>'流动汇总'!E7</f>
        <v>0</v>
      </c>
      <c r="D8" s="232">
        <f>'流动汇总'!F7</f>
        <v>0</v>
      </c>
      <c r="E8" s="230">
        <f aca="true" t="shared" si="2" ref="E8:E17">F8-D8</f>
        <v>0</v>
      </c>
      <c r="F8" s="230">
        <f>'流动汇总'!G7</f>
        <v>0</v>
      </c>
      <c r="G8" s="232">
        <f>'流动汇总'!I7</f>
        <v>0</v>
      </c>
      <c r="H8" s="230">
        <v>0</v>
      </c>
      <c r="I8" s="277">
        <f aca="true" t="shared" si="3" ref="I8:I63">IF(D8=0,"",H8/D8*100)</f>
      </c>
      <c r="J8" s="281">
        <f>'资产负债表'!D8</f>
        <v>0</v>
      </c>
      <c r="K8" s="278">
        <f t="shared" si="0"/>
        <v>0</v>
      </c>
      <c r="L8" s="282"/>
      <c r="M8" s="283">
        <f t="shared" si="1"/>
        <v>0</v>
      </c>
    </row>
    <row r="9" spans="1:13" ht="14.25" customHeight="1">
      <c r="A9" s="228">
        <v>4</v>
      </c>
      <c r="B9" s="261" t="s">
        <v>36</v>
      </c>
      <c r="C9" s="231">
        <f>'流动汇总'!E8</f>
        <v>0</v>
      </c>
      <c r="D9" s="232">
        <f>'流动汇总'!F8</f>
        <v>0</v>
      </c>
      <c r="E9" s="230">
        <f t="shared" si="2"/>
        <v>0</v>
      </c>
      <c r="F9" s="230">
        <f>'流动汇总'!G8</f>
        <v>0</v>
      </c>
      <c r="G9" s="232">
        <f>'流动汇总'!I8</f>
        <v>0</v>
      </c>
      <c r="H9" s="230">
        <v>0</v>
      </c>
      <c r="I9" s="277">
        <f t="shared" si="3"/>
      </c>
      <c r="J9" s="281">
        <f>'资产负债表'!D9</f>
        <v>0</v>
      </c>
      <c r="K9" s="278">
        <f t="shared" si="0"/>
        <v>0</v>
      </c>
      <c r="L9" s="282"/>
      <c r="M9" s="283">
        <f t="shared" si="1"/>
        <v>0</v>
      </c>
    </row>
    <row r="10" spans="1:15" ht="14.25" customHeight="1">
      <c r="A10" s="228">
        <v>5</v>
      </c>
      <c r="B10" s="261" t="s">
        <v>38</v>
      </c>
      <c r="C10" s="231">
        <f>'流动汇总'!E9</f>
        <v>0</v>
      </c>
      <c r="D10" s="232">
        <f>'应收账款'!O27</f>
        <v>0</v>
      </c>
      <c r="E10" s="230">
        <f t="shared" si="2"/>
        <v>0</v>
      </c>
      <c r="F10" s="230">
        <f>'流动汇总'!G9</f>
        <v>0</v>
      </c>
      <c r="G10" s="232">
        <f>'流动汇总'!H9</f>
        <v>0</v>
      </c>
      <c r="H10" s="230">
        <f>G10-D10</f>
        <v>0</v>
      </c>
      <c r="I10" s="277" t="e">
        <f>H10/D10</f>
        <v>#DIV/0!</v>
      </c>
      <c r="J10" s="281">
        <f>'资产负债表'!D10</f>
        <v>0</v>
      </c>
      <c r="K10" s="278">
        <f t="shared" si="0"/>
        <v>0</v>
      </c>
      <c r="L10" s="282"/>
      <c r="M10" s="283">
        <f t="shared" si="1"/>
        <v>0</v>
      </c>
      <c r="O10" s="143"/>
    </row>
    <row r="11" spans="1:13" ht="14.25" customHeight="1">
      <c r="A11" s="228">
        <v>6</v>
      </c>
      <c r="B11" s="261" t="s">
        <v>180</v>
      </c>
      <c r="C11" s="231">
        <f>'流动汇总'!E10</f>
        <v>0</v>
      </c>
      <c r="D11" s="232"/>
      <c r="E11" s="230">
        <f t="shared" si="2"/>
        <v>0</v>
      </c>
      <c r="F11" s="230">
        <f>'流动汇总'!G10</f>
        <v>0</v>
      </c>
      <c r="G11" s="232"/>
      <c r="H11" s="230">
        <v>0</v>
      </c>
      <c r="I11" s="277">
        <f t="shared" si="3"/>
      </c>
      <c r="J11" s="281">
        <f>'资产负债表'!D11</f>
        <v>0</v>
      </c>
      <c r="K11" s="278">
        <f t="shared" si="0"/>
        <v>0</v>
      </c>
      <c r="L11" s="282"/>
      <c r="M11" s="283">
        <f t="shared" si="1"/>
        <v>0</v>
      </c>
    </row>
    <row r="12" spans="1:13" ht="14.25" customHeight="1">
      <c r="A12" s="228">
        <v>7</v>
      </c>
      <c r="B12" s="261" t="s">
        <v>42</v>
      </c>
      <c r="C12" s="231">
        <f>'流动汇总'!E11</f>
        <v>0</v>
      </c>
      <c r="D12" s="232">
        <f>'流动汇总'!F11</f>
        <v>0</v>
      </c>
      <c r="E12" s="230">
        <f t="shared" si="2"/>
        <v>0</v>
      </c>
      <c r="F12" s="230">
        <f>'流动汇总'!G11</f>
        <v>0</v>
      </c>
      <c r="G12" s="232">
        <f>'流动汇总'!I11</f>
        <v>0</v>
      </c>
      <c r="H12" s="230">
        <v>0</v>
      </c>
      <c r="I12" s="277">
        <f t="shared" si="3"/>
      </c>
      <c r="J12" s="281">
        <f>'资产负债表'!D12</f>
        <v>0</v>
      </c>
      <c r="K12" s="278">
        <f t="shared" si="0"/>
        <v>0</v>
      </c>
      <c r="L12" s="282"/>
      <c r="M12" s="283">
        <f t="shared" si="1"/>
        <v>0</v>
      </c>
    </row>
    <row r="13" spans="1:13" ht="14.25" customHeight="1">
      <c r="A13" s="228">
        <v>8</v>
      </c>
      <c r="B13" s="261" t="s">
        <v>44</v>
      </c>
      <c r="C13" s="231">
        <f>'流动汇总'!E12</f>
        <v>0</v>
      </c>
      <c r="D13" s="232">
        <f>'流动汇总'!F12</f>
        <v>0</v>
      </c>
      <c r="E13" s="230">
        <f t="shared" si="2"/>
        <v>0</v>
      </c>
      <c r="F13" s="230">
        <f>'流动汇总'!G12</f>
        <v>0</v>
      </c>
      <c r="G13" s="232">
        <f>'流动汇总'!I12</f>
        <v>0</v>
      </c>
      <c r="H13" s="230">
        <v>0</v>
      </c>
      <c r="I13" s="277">
        <f t="shared" si="3"/>
      </c>
      <c r="J13" s="281">
        <f>'资产负债表'!D13</f>
        <v>0</v>
      </c>
      <c r="K13" s="278">
        <f t="shared" si="0"/>
        <v>0</v>
      </c>
      <c r="L13" s="282"/>
      <c r="M13" s="283">
        <f t="shared" si="1"/>
        <v>0</v>
      </c>
    </row>
    <row r="14" spans="1:13" ht="14.25" customHeight="1">
      <c r="A14" s="228">
        <v>9</v>
      </c>
      <c r="B14" s="261" t="s">
        <v>46</v>
      </c>
      <c r="C14" s="231">
        <f>'流动汇总'!E13</f>
        <v>0</v>
      </c>
      <c r="D14" s="232">
        <f>'其他应收款'!O6</f>
        <v>0</v>
      </c>
      <c r="E14" s="230">
        <f t="shared" si="2"/>
        <v>0</v>
      </c>
      <c r="F14" s="230">
        <f>'流动汇总'!G13</f>
        <v>0</v>
      </c>
      <c r="G14" s="232">
        <f>D14</f>
        <v>0</v>
      </c>
      <c r="H14" s="230">
        <v>0</v>
      </c>
      <c r="I14" s="277"/>
      <c r="J14" s="281">
        <f>'资产负债表'!D14</f>
        <v>0</v>
      </c>
      <c r="K14" s="278">
        <f t="shared" si="0"/>
        <v>0</v>
      </c>
      <c r="L14" s="282"/>
      <c r="M14" s="283">
        <f t="shared" si="1"/>
        <v>0</v>
      </c>
    </row>
    <row r="15" spans="1:15" ht="14.25" customHeight="1">
      <c r="A15" s="228">
        <v>10</v>
      </c>
      <c r="B15" s="261" t="s">
        <v>48</v>
      </c>
      <c r="C15" s="231">
        <f>'流动汇总'!E14</f>
        <v>0</v>
      </c>
      <c r="D15" s="262">
        <v>5804697.66</v>
      </c>
      <c r="E15" s="262">
        <v>5804697.66</v>
      </c>
      <c r="F15" s="262">
        <v>5804697.66</v>
      </c>
      <c r="G15" s="262">
        <v>5804697.66</v>
      </c>
      <c r="H15" s="230">
        <v>0</v>
      </c>
      <c r="I15" s="277">
        <f t="shared" si="3"/>
        <v>0</v>
      </c>
      <c r="J15" s="281">
        <f>'资产负债表'!D15</f>
        <v>5804697.66</v>
      </c>
      <c r="K15" s="278">
        <f t="shared" si="0"/>
        <v>-5804697.66</v>
      </c>
      <c r="L15" s="282"/>
      <c r="M15" s="283">
        <f t="shared" si="1"/>
        <v>5804697.66</v>
      </c>
      <c r="O15" s="143"/>
    </row>
    <row r="16" spans="1:13" ht="14.25" customHeight="1">
      <c r="A16" s="228">
        <v>11</v>
      </c>
      <c r="B16" s="261" t="s">
        <v>182</v>
      </c>
      <c r="C16" s="231">
        <f>'流动汇总'!E15</f>
        <v>0</v>
      </c>
      <c r="D16" s="232">
        <f>'流动汇总'!F15</f>
        <v>0</v>
      </c>
      <c r="E16" s="230">
        <f t="shared" si="2"/>
        <v>0</v>
      </c>
      <c r="F16" s="230">
        <f>'流动汇总'!G15</f>
        <v>0</v>
      </c>
      <c r="G16" s="230">
        <f>'流动汇总'!H15</f>
        <v>0</v>
      </c>
      <c r="H16" s="230">
        <f>G16-D16</f>
        <v>0</v>
      </c>
      <c r="I16" s="277">
        <f t="shared" si="3"/>
      </c>
      <c r="J16" s="281">
        <f>'资产负债表'!D16</f>
        <v>0</v>
      </c>
      <c r="K16" s="278">
        <f t="shared" si="0"/>
        <v>0</v>
      </c>
      <c r="L16" s="282"/>
      <c r="M16" s="283">
        <f t="shared" si="1"/>
        <v>0</v>
      </c>
    </row>
    <row r="17" spans="1:13" ht="14.25" customHeight="1">
      <c r="A17" s="228">
        <v>12</v>
      </c>
      <c r="B17" s="261" t="s">
        <v>66</v>
      </c>
      <c r="C17" s="231">
        <f>'流动汇总'!E16</f>
        <v>0</v>
      </c>
      <c r="D17" s="232"/>
      <c r="E17" s="230">
        <f t="shared" si="2"/>
        <v>0</v>
      </c>
      <c r="F17" s="230">
        <f>'流动汇总'!G16</f>
        <v>0</v>
      </c>
      <c r="G17" s="230">
        <f>'流动汇总'!H16</f>
        <v>0</v>
      </c>
      <c r="H17" s="230">
        <f>G17-D17</f>
        <v>0</v>
      </c>
      <c r="I17" s="277">
        <f t="shared" si="3"/>
      </c>
      <c r="J17" s="281">
        <f>'资产负债表'!D17</f>
        <v>0</v>
      </c>
      <c r="K17" s="278">
        <f t="shared" si="0"/>
        <v>0</v>
      </c>
      <c r="L17" s="282"/>
      <c r="M17" s="283">
        <f t="shared" si="1"/>
        <v>0</v>
      </c>
    </row>
    <row r="18" spans="1:13" ht="14.25" customHeight="1">
      <c r="A18" s="228">
        <v>13</v>
      </c>
      <c r="B18" s="263"/>
      <c r="C18" s="231"/>
      <c r="D18" s="232"/>
      <c r="E18" s="230"/>
      <c r="F18" s="230"/>
      <c r="G18" s="230"/>
      <c r="H18" s="230"/>
      <c r="I18" s="277">
        <f t="shared" si="3"/>
      </c>
      <c r="J18" s="281"/>
      <c r="K18" s="278">
        <f t="shared" si="0"/>
        <v>0</v>
      </c>
      <c r="L18" s="282"/>
      <c r="M18" s="283"/>
    </row>
    <row r="19" spans="1:13" s="52" customFormat="1" ht="14.25" customHeight="1">
      <c r="A19" s="256">
        <v>14</v>
      </c>
      <c r="B19" s="257" t="s">
        <v>233</v>
      </c>
      <c r="C19" s="258">
        <f aca="true" t="shared" si="4" ref="C19:H19">SUM(C20:C36)</f>
        <v>454.34</v>
      </c>
      <c r="D19" s="259">
        <f t="shared" si="4"/>
        <v>14562054.24</v>
      </c>
      <c r="E19" s="260">
        <f t="shared" si="4"/>
        <v>14562054.24</v>
      </c>
      <c r="F19" s="260">
        <f t="shared" si="4"/>
        <v>14562054.24</v>
      </c>
      <c r="G19" s="260">
        <f>D19</f>
        <v>14562054.24</v>
      </c>
      <c r="H19" s="260">
        <f t="shared" si="4"/>
        <v>0</v>
      </c>
      <c r="I19" s="277">
        <f>H19/D19</f>
        <v>0</v>
      </c>
      <c r="J19" s="278">
        <f>'资产负债表'!D37</f>
        <v>14562054.24</v>
      </c>
      <c r="K19" s="278">
        <f t="shared" si="0"/>
        <v>-14561599.9</v>
      </c>
      <c r="L19" s="279"/>
      <c r="M19" s="280"/>
    </row>
    <row r="20" spans="1:13" ht="14.25" customHeight="1">
      <c r="A20" s="228">
        <v>15</v>
      </c>
      <c r="B20" s="261" t="s">
        <v>68</v>
      </c>
      <c r="C20" s="231">
        <f>'长期投资汇总'!C6</f>
        <v>0</v>
      </c>
      <c r="D20" s="232">
        <f>'长期投资汇总'!D6</f>
        <v>0</v>
      </c>
      <c r="E20" s="230">
        <f aca="true" t="shared" si="5" ref="E20:E36">F20-D20</f>
        <v>0</v>
      </c>
      <c r="F20" s="230">
        <f>'长期投资汇总'!E6</f>
        <v>0</v>
      </c>
      <c r="G20" s="230">
        <f>'长期投资汇总'!F6</f>
        <v>0</v>
      </c>
      <c r="H20" s="230">
        <f>G20-D20</f>
        <v>0</v>
      </c>
      <c r="I20" s="277">
        <f t="shared" si="3"/>
      </c>
      <c r="J20" s="281">
        <f>'资产负债表'!D20</f>
        <v>0</v>
      </c>
      <c r="K20" s="278">
        <f t="shared" si="0"/>
        <v>0</v>
      </c>
      <c r="L20" s="282"/>
      <c r="M20" s="283"/>
    </row>
    <row r="21" spans="1:13" ht="14.25" customHeight="1">
      <c r="A21" s="228">
        <v>16</v>
      </c>
      <c r="B21" s="261" t="s">
        <v>70</v>
      </c>
      <c r="C21" s="231">
        <f>'长期投资汇总'!C7</f>
        <v>0</v>
      </c>
      <c r="D21" s="232">
        <f>'长期投资汇总'!D7</f>
        <v>0</v>
      </c>
      <c r="E21" s="230">
        <f t="shared" si="5"/>
        <v>0</v>
      </c>
      <c r="F21" s="230">
        <f>'长期投资汇总'!E7</f>
        <v>0</v>
      </c>
      <c r="G21" s="230">
        <f>'长期投资汇总'!F7</f>
        <v>0</v>
      </c>
      <c r="H21" s="230">
        <f aca="true" t="shared" si="6" ref="H21:H36">G21-D21</f>
        <v>0</v>
      </c>
      <c r="I21" s="277">
        <f t="shared" si="3"/>
      </c>
      <c r="J21" s="281">
        <f>'资产负债表'!D21</f>
        <v>0</v>
      </c>
      <c r="K21" s="278">
        <f t="shared" si="0"/>
        <v>0</v>
      </c>
      <c r="L21" s="282"/>
      <c r="M21" s="283"/>
    </row>
    <row r="22" spans="1:13" ht="14.25" customHeight="1">
      <c r="A22" s="228">
        <v>17</v>
      </c>
      <c r="B22" s="261" t="s">
        <v>71</v>
      </c>
      <c r="C22" s="231">
        <f>'长期投资汇总'!C8</f>
        <v>0</v>
      </c>
      <c r="D22" s="232">
        <f>'长期投资汇总'!D8</f>
        <v>0</v>
      </c>
      <c r="E22" s="230">
        <f t="shared" si="5"/>
        <v>0</v>
      </c>
      <c r="F22" s="230">
        <f>'长期投资汇总'!E8</f>
        <v>0</v>
      </c>
      <c r="G22" s="230">
        <f>'长期投资汇总'!F8</f>
        <v>0</v>
      </c>
      <c r="H22" s="230">
        <f t="shared" si="6"/>
        <v>0</v>
      </c>
      <c r="I22" s="277">
        <f t="shared" si="3"/>
      </c>
      <c r="J22" s="281">
        <f>'资产负债表'!D22</f>
        <v>0</v>
      </c>
      <c r="K22" s="278">
        <f t="shared" si="0"/>
        <v>0</v>
      </c>
      <c r="L22" s="282"/>
      <c r="M22" s="283"/>
    </row>
    <row r="23" spans="1:13" ht="14.25" customHeight="1">
      <c r="A23" s="228">
        <v>18</v>
      </c>
      <c r="B23" s="261" t="s">
        <v>72</v>
      </c>
      <c r="C23" s="231">
        <f>'长期投资汇总'!C9</f>
        <v>0</v>
      </c>
      <c r="D23" s="232">
        <f>'长期投资汇总'!D9</f>
        <v>0</v>
      </c>
      <c r="E23" s="230">
        <f t="shared" si="5"/>
        <v>0</v>
      </c>
      <c r="F23" s="230">
        <f>'长期投资汇总'!E9</f>
        <v>0</v>
      </c>
      <c r="G23" s="230">
        <f>'长期投资汇总'!F9</f>
        <v>0</v>
      </c>
      <c r="H23" s="230">
        <f t="shared" si="6"/>
        <v>0</v>
      </c>
      <c r="I23" s="277">
        <f t="shared" si="3"/>
      </c>
      <c r="J23" s="281">
        <f>'资产负债表'!D23</f>
        <v>0</v>
      </c>
      <c r="K23" s="278">
        <f t="shared" si="0"/>
        <v>0</v>
      </c>
      <c r="L23" s="282"/>
      <c r="M23" s="283"/>
    </row>
    <row r="24" spans="1:13" ht="14.25" customHeight="1">
      <c r="A24" s="228">
        <v>19</v>
      </c>
      <c r="B24" s="261" t="s">
        <v>73</v>
      </c>
      <c r="C24" s="231">
        <f>'长期投资汇总'!C10</f>
        <v>0</v>
      </c>
      <c r="D24" s="232">
        <f>'长期投资汇总'!D10</f>
        <v>0</v>
      </c>
      <c r="E24" s="230">
        <f t="shared" si="5"/>
        <v>0</v>
      </c>
      <c r="F24" s="230">
        <f>'长期投资汇总'!E10</f>
        <v>0</v>
      </c>
      <c r="G24" s="230">
        <f>'长期投资汇总'!F10</f>
        <v>0</v>
      </c>
      <c r="H24" s="230">
        <f t="shared" si="6"/>
        <v>0</v>
      </c>
      <c r="I24" s="277">
        <f t="shared" si="3"/>
      </c>
      <c r="J24" s="281">
        <f>'资产负债表'!D24</f>
        <v>0</v>
      </c>
      <c r="K24" s="278">
        <f t="shared" si="0"/>
        <v>0</v>
      </c>
      <c r="L24" s="282"/>
      <c r="M24" s="283"/>
    </row>
    <row r="25" spans="1:13" ht="14.25" customHeight="1">
      <c r="A25" s="228">
        <v>20</v>
      </c>
      <c r="B25" s="261" t="s">
        <v>74</v>
      </c>
      <c r="C25" s="231">
        <f>'固定资产汇总'!D18</f>
        <v>454.34</v>
      </c>
      <c r="D25" s="188">
        <v>14562054.24</v>
      </c>
      <c r="E25" s="188">
        <v>14562054.24</v>
      </c>
      <c r="F25" s="188">
        <v>14562054.24</v>
      </c>
      <c r="G25" s="188">
        <v>14562054.24</v>
      </c>
      <c r="H25" s="230">
        <v>0</v>
      </c>
      <c r="I25" s="277">
        <f t="shared" si="3"/>
        <v>0</v>
      </c>
      <c r="J25" s="281">
        <f>'资产负债表'!D25</f>
        <v>14562054.24</v>
      </c>
      <c r="K25" s="278">
        <f t="shared" si="0"/>
        <v>-14561599.9</v>
      </c>
      <c r="L25" s="282"/>
      <c r="M25" s="283">
        <f t="shared" si="1"/>
        <v>14562054.24</v>
      </c>
    </row>
    <row r="26" spans="1:13" ht="14.25" customHeight="1">
      <c r="A26" s="228">
        <v>21</v>
      </c>
      <c r="B26" s="261" t="s">
        <v>82</v>
      </c>
      <c r="C26" s="231">
        <f>'固定资产汇总'!D20</f>
        <v>0</v>
      </c>
      <c r="D26" s="232">
        <f>'固定资产汇总'!F20</f>
        <v>0</v>
      </c>
      <c r="E26" s="230">
        <f t="shared" si="5"/>
        <v>0</v>
      </c>
      <c r="F26" s="230">
        <f>'固定资产汇总'!H20</f>
        <v>0</v>
      </c>
      <c r="G26" s="230">
        <f>'固定资产汇总'!J20</f>
        <v>0</v>
      </c>
      <c r="H26" s="230">
        <v>0</v>
      </c>
      <c r="I26" s="277">
        <f t="shared" si="3"/>
      </c>
      <c r="J26" s="281">
        <f>'资产负债表'!D26</f>
        <v>0</v>
      </c>
      <c r="K26" s="278">
        <f t="shared" si="0"/>
        <v>0</v>
      </c>
      <c r="L26" s="282"/>
      <c r="M26" s="283">
        <f t="shared" si="1"/>
        <v>0</v>
      </c>
    </row>
    <row r="27" spans="1:13" ht="14.25" customHeight="1">
      <c r="A27" s="228">
        <v>22</v>
      </c>
      <c r="B27" s="261" t="s">
        <v>85</v>
      </c>
      <c r="C27" s="231">
        <f>'固定资产汇总'!D22</f>
        <v>0</v>
      </c>
      <c r="D27" s="232">
        <f>'固定资产汇总'!F22</f>
        <v>0</v>
      </c>
      <c r="E27" s="230">
        <f t="shared" si="5"/>
        <v>0</v>
      </c>
      <c r="F27" s="230">
        <f>'固定资产汇总'!H22</f>
        <v>0</v>
      </c>
      <c r="G27" s="230">
        <f>'固定资产汇总'!J22</f>
        <v>0</v>
      </c>
      <c r="H27" s="230">
        <v>0</v>
      </c>
      <c r="I27" s="277">
        <f t="shared" si="3"/>
      </c>
      <c r="J27" s="281">
        <f>'资产负债表'!D27</f>
        <v>0</v>
      </c>
      <c r="K27" s="278">
        <f t="shared" si="0"/>
        <v>0</v>
      </c>
      <c r="L27" s="282"/>
      <c r="M27" s="283">
        <f t="shared" si="1"/>
        <v>0</v>
      </c>
    </row>
    <row r="28" spans="1:13" ht="14.25" customHeight="1">
      <c r="A28" s="228">
        <v>23</v>
      </c>
      <c r="B28" s="261" t="s">
        <v>86</v>
      </c>
      <c r="C28" s="231">
        <f>'固定资产汇总'!D24</f>
        <v>0</v>
      </c>
      <c r="D28" s="232">
        <f>'固定资产汇总'!F24</f>
        <v>0</v>
      </c>
      <c r="E28" s="230">
        <f t="shared" si="5"/>
        <v>0</v>
      </c>
      <c r="F28" s="230">
        <f>'固定资产汇总'!H24</f>
        <v>0</v>
      </c>
      <c r="G28" s="230">
        <f>'固定资产汇总'!J24</f>
        <v>0</v>
      </c>
      <c r="H28" s="230">
        <v>0</v>
      </c>
      <c r="I28" s="277">
        <f t="shared" si="3"/>
      </c>
      <c r="J28" s="281">
        <f>'资产负债表'!D28</f>
        <v>0</v>
      </c>
      <c r="K28" s="278">
        <f t="shared" si="0"/>
        <v>0</v>
      </c>
      <c r="L28" s="282"/>
      <c r="M28" s="283">
        <f t="shared" si="1"/>
        <v>0</v>
      </c>
    </row>
    <row r="29" spans="1:13" ht="14.25" customHeight="1">
      <c r="A29" s="228">
        <v>24</v>
      </c>
      <c r="B29" s="261" t="s">
        <v>87</v>
      </c>
      <c r="C29" s="231">
        <f>'固定资产汇总'!D26</f>
        <v>0</v>
      </c>
      <c r="D29" s="232">
        <f>'固定资产汇总'!F26</f>
        <v>0</v>
      </c>
      <c r="E29" s="230">
        <f t="shared" si="5"/>
        <v>0</v>
      </c>
      <c r="F29" s="230">
        <f>'固定资产汇总'!H26</f>
        <v>0</v>
      </c>
      <c r="G29" s="230">
        <f>'固定资产汇总'!J26</f>
        <v>0</v>
      </c>
      <c r="H29" s="230">
        <v>0</v>
      </c>
      <c r="I29" s="277">
        <f t="shared" si="3"/>
      </c>
      <c r="J29" s="281">
        <f>'资产负债表'!D29</f>
        <v>0</v>
      </c>
      <c r="K29" s="278">
        <f t="shared" si="0"/>
        <v>0</v>
      </c>
      <c r="L29" s="282"/>
      <c r="M29" s="283"/>
    </row>
    <row r="30" spans="1:13" ht="14.25" customHeight="1">
      <c r="A30" s="228">
        <v>25</v>
      </c>
      <c r="B30" s="261" t="s">
        <v>88</v>
      </c>
      <c r="C30" s="231">
        <f>'固定资产汇总'!D28</f>
        <v>0</v>
      </c>
      <c r="D30" s="232">
        <f>'固定资产汇总'!F28</f>
        <v>0</v>
      </c>
      <c r="E30" s="230">
        <f t="shared" si="5"/>
        <v>0</v>
      </c>
      <c r="F30" s="230">
        <f>'固定资产汇总'!H28</f>
        <v>0</v>
      </c>
      <c r="G30" s="230">
        <f>'固定资产汇总'!J28</f>
        <v>0</v>
      </c>
      <c r="H30" s="230">
        <v>0</v>
      </c>
      <c r="I30" s="277">
        <f t="shared" si="3"/>
      </c>
      <c r="J30" s="281">
        <f>'资产负债表'!D30</f>
        <v>0</v>
      </c>
      <c r="K30" s="278">
        <f t="shared" si="0"/>
        <v>0</v>
      </c>
      <c r="L30" s="282"/>
      <c r="M30" s="283"/>
    </row>
    <row r="31" spans="1:13" s="98" customFormat="1" ht="14.25" customHeight="1">
      <c r="A31" s="264">
        <v>26</v>
      </c>
      <c r="B31" s="265" t="s">
        <v>89</v>
      </c>
      <c r="C31" s="266">
        <f>'无形资产汇总'!C10</f>
        <v>0</v>
      </c>
      <c r="D31" s="267"/>
      <c r="E31" s="268">
        <f t="shared" si="5"/>
        <v>0</v>
      </c>
      <c r="F31" s="268">
        <f>'无形资产汇总'!E10</f>
        <v>0</v>
      </c>
      <c r="G31" s="267"/>
      <c r="H31" s="268">
        <f>G31-D31</f>
        <v>0</v>
      </c>
      <c r="I31" s="277" t="e">
        <f>H31/D31</f>
        <v>#DIV/0!</v>
      </c>
      <c r="J31" s="267">
        <f>'资产负债表'!D31</f>
        <v>0</v>
      </c>
      <c r="K31" s="284">
        <f t="shared" si="0"/>
        <v>0</v>
      </c>
      <c r="L31" s="285"/>
      <c r="M31" s="286"/>
    </row>
    <row r="32" spans="1:13" ht="14.25" customHeight="1">
      <c r="A32" s="228">
        <v>27</v>
      </c>
      <c r="B32" s="261" t="s">
        <v>92</v>
      </c>
      <c r="C32" s="231">
        <f>'无形资产汇总'!C12</f>
        <v>0</v>
      </c>
      <c r="D32" s="232">
        <f>'无形资产汇总'!D12</f>
        <v>0</v>
      </c>
      <c r="E32" s="230">
        <f t="shared" si="5"/>
        <v>0</v>
      </c>
      <c r="F32" s="230">
        <f>'无形资产汇总'!E12</f>
        <v>0</v>
      </c>
      <c r="G32" s="230">
        <f>'无形资产汇总'!F12</f>
        <v>0</v>
      </c>
      <c r="H32" s="230">
        <f t="shared" si="6"/>
        <v>0</v>
      </c>
      <c r="I32" s="277">
        <f t="shared" si="3"/>
      </c>
      <c r="J32" s="281">
        <f>'资产负债表'!D32</f>
        <v>0</v>
      </c>
      <c r="K32" s="278">
        <f t="shared" si="0"/>
        <v>0</v>
      </c>
      <c r="L32" s="282"/>
      <c r="M32" s="283"/>
    </row>
    <row r="33" spans="1:13" ht="14.25" customHeight="1">
      <c r="A33" s="228">
        <v>28</v>
      </c>
      <c r="B33" s="261" t="s">
        <v>93</v>
      </c>
      <c r="C33" s="231">
        <f>'无形资产汇总'!C14</f>
        <v>0</v>
      </c>
      <c r="D33" s="232">
        <f>'无形资产汇总'!D14</f>
        <v>0</v>
      </c>
      <c r="E33" s="230">
        <f t="shared" si="5"/>
        <v>0</v>
      </c>
      <c r="F33" s="230">
        <f>'无形资产汇总'!E14</f>
        <v>0</v>
      </c>
      <c r="G33" s="230">
        <f>'无形资产汇总'!F14</f>
        <v>0</v>
      </c>
      <c r="H33" s="230">
        <f t="shared" si="6"/>
        <v>0</v>
      </c>
      <c r="I33" s="277">
        <f t="shared" si="3"/>
      </c>
      <c r="J33" s="281">
        <f>'资产负债表'!D33</f>
        <v>0</v>
      </c>
      <c r="K33" s="278">
        <f t="shared" si="0"/>
        <v>0</v>
      </c>
      <c r="L33" s="282"/>
      <c r="M33" s="283"/>
    </row>
    <row r="34" spans="1:13" ht="14.25" customHeight="1">
      <c r="A34" s="228">
        <v>29</v>
      </c>
      <c r="B34" s="261" t="s">
        <v>95</v>
      </c>
      <c r="C34" s="231">
        <f>'长期待摊费用'!F27</f>
        <v>0</v>
      </c>
      <c r="D34" s="232"/>
      <c r="E34" s="230">
        <f t="shared" si="5"/>
        <v>0</v>
      </c>
      <c r="F34" s="230">
        <f>'长期待摊费用'!H27</f>
        <v>0</v>
      </c>
      <c r="G34" s="230">
        <f>'长期待摊费用'!J27</f>
        <v>0</v>
      </c>
      <c r="H34" s="230">
        <f t="shared" si="6"/>
        <v>0</v>
      </c>
      <c r="I34" s="277">
        <f t="shared" si="3"/>
      </c>
      <c r="J34" s="281">
        <f>'资产负债表'!D34</f>
        <v>0</v>
      </c>
      <c r="K34" s="278">
        <f t="shared" si="0"/>
        <v>0</v>
      </c>
      <c r="L34" s="282"/>
      <c r="M34" s="283">
        <f aca="true" t="shared" si="7" ref="M34:M64">ROUND(D34-L34,2)</f>
        <v>0</v>
      </c>
    </row>
    <row r="35" spans="1:13" ht="14.25" customHeight="1">
      <c r="A35" s="228">
        <v>30</v>
      </c>
      <c r="B35" s="261" t="s">
        <v>96</v>
      </c>
      <c r="C35" s="231">
        <f>'递延所得税资产'!D27</f>
        <v>0</v>
      </c>
      <c r="D35" s="232">
        <f>'递延所得税资产'!E27</f>
        <v>0</v>
      </c>
      <c r="E35" s="230">
        <f t="shared" si="5"/>
        <v>0</v>
      </c>
      <c r="F35" s="230">
        <f>'递延所得税资产'!F27</f>
        <v>0</v>
      </c>
      <c r="G35" s="230">
        <f>'递延所得税资产'!G27</f>
        <v>0</v>
      </c>
      <c r="H35" s="230">
        <f t="shared" si="6"/>
        <v>0</v>
      </c>
      <c r="I35" s="277">
        <f t="shared" si="3"/>
      </c>
      <c r="J35" s="281">
        <f>'资产负债表'!D35</f>
        <v>0</v>
      </c>
      <c r="K35" s="278">
        <f t="shared" si="0"/>
        <v>0</v>
      </c>
      <c r="L35" s="282"/>
      <c r="M35" s="283">
        <f t="shared" si="7"/>
        <v>0</v>
      </c>
    </row>
    <row r="36" spans="1:13" ht="14.25" customHeight="1">
      <c r="A36" s="228">
        <v>31</v>
      </c>
      <c r="B36" s="261" t="s">
        <v>97</v>
      </c>
      <c r="C36" s="231">
        <f>'其他非流动资产'!D27</f>
        <v>0</v>
      </c>
      <c r="D36" s="232">
        <f>'其他非流动资产'!E27</f>
        <v>0</v>
      </c>
      <c r="E36" s="230">
        <f t="shared" si="5"/>
        <v>0</v>
      </c>
      <c r="F36" s="230">
        <f>'其他非流动资产'!F27</f>
        <v>0</v>
      </c>
      <c r="G36" s="230">
        <f>'其他非流动资产'!G27</f>
        <v>0</v>
      </c>
      <c r="H36" s="230">
        <f t="shared" si="6"/>
        <v>0</v>
      </c>
      <c r="I36" s="277">
        <f t="shared" si="3"/>
      </c>
      <c r="J36" s="281">
        <f>'资产负债表'!D36</f>
        <v>0</v>
      </c>
      <c r="K36" s="278">
        <f t="shared" si="0"/>
        <v>0</v>
      </c>
      <c r="L36" s="282"/>
      <c r="M36" s="283"/>
    </row>
    <row r="37" spans="1:13" ht="14.25" customHeight="1">
      <c r="A37" s="228">
        <v>32</v>
      </c>
      <c r="B37" s="263"/>
      <c r="C37" s="231"/>
      <c r="D37" s="232"/>
      <c r="E37" s="230"/>
      <c r="F37" s="230"/>
      <c r="G37" s="230"/>
      <c r="H37" s="230"/>
      <c r="I37" s="277">
        <f t="shared" si="3"/>
      </c>
      <c r="J37" s="281"/>
      <c r="K37" s="278">
        <f t="shared" si="0"/>
        <v>0</v>
      </c>
      <c r="L37" s="282"/>
      <c r="M37" s="283"/>
    </row>
    <row r="38" spans="1:13" s="52" customFormat="1" ht="14.25" customHeight="1">
      <c r="A38" s="256">
        <v>33</v>
      </c>
      <c r="B38" s="269" t="s">
        <v>234</v>
      </c>
      <c r="C38" s="258">
        <f aca="true" t="shared" si="8" ref="C38:H38">SUM(C6,C19)</f>
        <v>454.34</v>
      </c>
      <c r="D38" s="259">
        <f t="shared" si="8"/>
        <v>21134820.22</v>
      </c>
      <c r="E38" s="260">
        <f t="shared" si="8"/>
        <v>19598683.58</v>
      </c>
      <c r="F38" s="260">
        <f t="shared" si="8"/>
        <v>20366751.9</v>
      </c>
      <c r="G38" s="260">
        <f t="shared" si="8"/>
        <v>21134820.22</v>
      </c>
      <c r="H38" s="260">
        <f t="shared" si="8"/>
        <v>0</v>
      </c>
      <c r="I38" s="277">
        <f>H38/D38</f>
        <v>0</v>
      </c>
      <c r="J38" s="278">
        <f>'资产负债表'!D38</f>
        <v>21134820.22</v>
      </c>
      <c r="K38" s="278">
        <f t="shared" si="0"/>
        <v>-21134365.88</v>
      </c>
      <c r="L38" s="279"/>
      <c r="M38" s="280">
        <f t="shared" si="7"/>
        <v>21134820.22</v>
      </c>
    </row>
    <row r="39" spans="1:13" s="52" customFormat="1" ht="14.25" customHeight="1">
      <c r="A39" s="256">
        <v>35</v>
      </c>
      <c r="B39" s="269" t="s">
        <v>235</v>
      </c>
      <c r="C39" s="258">
        <f aca="true" t="shared" si="9" ref="C39:H39">SUM(C40:C51)</f>
        <v>0</v>
      </c>
      <c r="D39" s="259">
        <f t="shared" si="9"/>
        <v>2461015.6</v>
      </c>
      <c r="E39" s="260">
        <f t="shared" si="9"/>
        <v>-2461015.6</v>
      </c>
      <c r="F39" s="260">
        <f t="shared" si="9"/>
        <v>0</v>
      </c>
      <c r="G39" s="260">
        <f t="shared" si="9"/>
        <v>2461015.6</v>
      </c>
      <c r="H39" s="260">
        <f t="shared" si="9"/>
        <v>0</v>
      </c>
      <c r="I39" s="277"/>
      <c r="J39" s="278">
        <f>'资产负债表'!I19</f>
        <v>2461015.6</v>
      </c>
      <c r="K39" s="278">
        <f t="shared" si="0"/>
        <v>-2461015.6</v>
      </c>
      <c r="L39" s="279"/>
      <c r="M39" s="280">
        <f t="shared" si="7"/>
        <v>2461015.6</v>
      </c>
    </row>
    <row r="40" spans="1:13" ht="14.25" customHeight="1">
      <c r="A40" s="228">
        <v>36</v>
      </c>
      <c r="B40" s="261" t="s">
        <v>24</v>
      </c>
      <c r="C40" s="231">
        <f>'流动负债汇总'!C6</f>
        <v>0</v>
      </c>
      <c r="D40" s="232"/>
      <c r="E40" s="230">
        <f aca="true" t="shared" si="10" ref="E40:E51">F40-D40</f>
        <v>0</v>
      </c>
      <c r="F40" s="230">
        <f>'流动负债汇总'!E6</f>
        <v>0</v>
      </c>
      <c r="G40" s="230"/>
      <c r="H40" s="230">
        <f>G40-D40</f>
        <v>0</v>
      </c>
      <c r="I40" s="277">
        <f t="shared" si="3"/>
      </c>
      <c r="J40" s="281">
        <f>'资产负债表'!I7</f>
        <v>0</v>
      </c>
      <c r="K40" s="278">
        <f t="shared" si="0"/>
        <v>0</v>
      </c>
      <c r="L40" s="282"/>
      <c r="M40" s="283">
        <f t="shared" si="7"/>
        <v>0</v>
      </c>
    </row>
    <row r="41" spans="1:13" ht="14.25" customHeight="1">
      <c r="A41" s="228">
        <v>37</v>
      </c>
      <c r="B41" s="261" t="s">
        <v>26</v>
      </c>
      <c r="C41" s="231">
        <f>'流动负债汇总'!C7</f>
        <v>0</v>
      </c>
      <c r="D41" s="232"/>
      <c r="E41" s="230">
        <f t="shared" si="10"/>
        <v>0</v>
      </c>
      <c r="F41" s="230">
        <f>'流动负债汇总'!E7</f>
        <v>0</v>
      </c>
      <c r="G41" s="230"/>
      <c r="H41" s="230">
        <f aca="true" t="shared" si="11" ref="H41:H51">G41-D41</f>
        <v>0</v>
      </c>
      <c r="I41" s="277">
        <f t="shared" si="3"/>
      </c>
      <c r="J41" s="281">
        <f>'资产负债表'!I8</f>
        <v>0</v>
      </c>
      <c r="K41" s="278">
        <f t="shared" si="0"/>
        <v>0</v>
      </c>
      <c r="L41" s="282"/>
      <c r="M41" s="283"/>
    </row>
    <row r="42" spans="1:13" ht="14.25" customHeight="1">
      <c r="A42" s="228">
        <v>38</v>
      </c>
      <c r="B42" s="261" t="s">
        <v>28</v>
      </c>
      <c r="C42" s="231">
        <f>'流动负债汇总'!C8</f>
        <v>0</v>
      </c>
      <c r="D42" s="232"/>
      <c r="E42" s="230">
        <f t="shared" si="10"/>
        <v>0</v>
      </c>
      <c r="F42" s="230">
        <f>'流动负债汇总'!E8</f>
        <v>0</v>
      </c>
      <c r="G42" s="230"/>
      <c r="H42" s="230">
        <f t="shared" si="11"/>
        <v>0</v>
      </c>
      <c r="I42" s="277">
        <f t="shared" si="3"/>
      </c>
      <c r="J42" s="281">
        <f>'资产负债表'!I9</f>
        <v>0</v>
      </c>
      <c r="K42" s="278">
        <f t="shared" si="0"/>
        <v>0</v>
      </c>
      <c r="L42" s="282"/>
      <c r="M42" s="283">
        <f t="shared" si="7"/>
        <v>0</v>
      </c>
    </row>
    <row r="43" spans="1:13" ht="14.25" customHeight="1">
      <c r="A43" s="228">
        <v>39</v>
      </c>
      <c r="B43" s="261" t="s">
        <v>31</v>
      </c>
      <c r="C43" s="231">
        <f>'流动负债汇总'!C9</f>
        <v>0</v>
      </c>
      <c r="D43" s="232">
        <f>'流动负债汇总'!D6</f>
        <v>0</v>
      </c>
      <c r="E43" s="230">
        <f t="shared" si="10"/>
        <v>0</v>
      </c>
      <c r="F43" s="230">
        <f>'流动负债汇总'!E9</f>
        <v>0</v>
      </c>
      <c r="G43" s="230">
        <f>D43</f>
        <v>0</v>
      </c>
      <c r="H43" s="230">
        <v>0</v>
      </c>
      <c r="I43" s="277"/>
      <c r="J43" s="281">
        <f>'资产负债表'!I10</f>
        <v>0</v>
      </c>
      <c r="K43" s="278">
        <f t="shared" si="0"/>
        <v>0</v>
      </c>
      <c r="L43" s="282"/>
      <c r="M43" s="283">
        <f t="shared" si="7"/>
        <v>0</v>
      </c>
    </row>
    <row r="44" spans="1:13" ht="14.25" customHeight="1">
      <c r="A44" s="228">
        <v>40</v>
      </c>
      <c r="B44" s="261" t="s">
        <v>33</v>
      </c>
      <c r="C44" s="231">
        <f>'流动负债汇总'!C10</f>
        <v>0</v>
      </c>
      <c r="D44" s="232">
        <f>'流动负债汇总'!D10</f>
        <v>0</v>
      </c>
      <c r="E44" s="230">
        <f t="shared" si="10"/>
        <v>0</v>
      </c>
      <c r="F44" s="230">
        <f>'流动负债汇总'!E10</f>
        <v>0</v>
      </c>
      <c r="G44" s="230">
        <f>'流动负债汇总'!F10</f>
        <v>0</v>
      </c>
      <c r="H44" s="230">
        <v>0</v>
      </c>
      <c r="I44" s="277">
        <f t="shared" si="3"/>
      </c>
      <c r="J44" s="281">
        <f>'资产负债表'!I11</f>
        <v>0</v>
      </c>
      <c r="K44" s="278">
        <f t="shared" si="0"/>
        <v>0</v>
      </c>
      <c r="L44" s="282"/>
      <c r="M44" s="283">
        <f t="shared" si="7"/>
        <v>0</v>
      </c>
    </row>
    <row r="45" spans="1:13" ht="14.25" customHeight="1">
      <c r="A45" s="228">
        <v>41</v>
      </c>
      <c r="B45" s="261" t="s">
        <v>35</v>
      </c>
      <c r="C45" s="231">
        <f>'流动负债汇总'!C11</f>
        <v>0</v>
      </c>
      <c r="D45" s="232">
        <f>'流动负债汇总'!D7</f>
        <v>0</v>
      </c>
      <c r="E45" s="230">
        <f t="shared" si="10"/>
        <v>0</v>
      </c>
      <c r="F45" s="230">
        <f>'流动负债汇总'!E11</f>
        <v>0</v>
      </c>
      <c r="G45" s="230">
        <f>D45</f>
        <v>0</v>
      </c>
      <c r="H45" s="230">
        <v>0</v>
      </c>
      <c r="I45" s="277"/>
      <c r="J45" s="281">
        <f>'资产负债表'!I12</f>
        <v>0</v>
      </c>
      <c r="K45" s="278">
        <f t="shared" si="0"/>
        <v>0</v>
      </c>
      <c r="L45" s="282"/>
      <c r="M45" s="283"/>
    </row>
    <row r="46" spans="1:13" ht="14.25" customHeight="1">
      <c r="A46" s="228">
        <v>42</v>
      </c>
      <c r="B46" s="261" t="s">
        <v>37</v>
      </c>
      <c r="C46" s="231">
        <f>'流动负债汇总'!C12</f>
        <v>0</v>
      </c>
      <c r="D46" s="232">
        <f>'流动负债汇总'!D8</f>
        <v>2456015.6</v>
      </c>
      <c r="E46" s="230">
        <f t="shared" si="10"/>
        <v>-2456015.6</v>
      </c>
      <c r="F46" s="230">
        <f>'流动负债汇总'!E12</f>
        <v>0</v>
      </c>
      <c r="G46" s="230">
        <f>D46</f>
        <v>2456015.6</v>
      </c>
      <c r="H46" s="230">
        <v>0</v>
      </c>
      <c r="I46" s="277"/>
      <c r="J46" s="281">
        <f>'资产负债表'!I13</f>
        <v>2456015.6</v>
      </c>
      <c r="K46" s="278">
        <f t="shared" si="0"/>
        <v>-2456015.6</v>
      </c>
      <c r="L46" s="282"/>
      <c r="M46" s="283">
        <f>ROUND(D46-L46,2)</f>
        <v>2456015.6</v>
      </c>
    </row>
    <row r="47" spans="1:13" ht="14.25" customHeight="1">
      <c r="A47" s="228">
        <v>43</v>
      </c>
      <c r="B47" s="261" t="s">
        <v>39</v>
      </c>
      <c r="C47" s="231">
        <f>'流动负债汇总'!C13</f>
        <v>0</v>
      </c>
      <c r="D47" s="232">
        <f>'流动负债汇总'!D13</f>
        <v>0</v>
      </c>
      <c r="E47" s="230">
        <f t="shared" si="10"/>
        <v>0</v>
      </c>
      <c r="F47" s="230">
        <f>'流动负债汇总'!E13</f>
        <v>0</v>
      </c>
      <c r="G47" s="230">
        <f>'流动负债汇总'!F13</f>
        <v>0</v>
      </c>
      <c r="H47" s="230">
        <f t="shared" si="11"/>
        <v>0</v>
      </c>
      <c r="I47" s="277">
        <f t="shared" si="3"/>
      </c>
      <c r="J47" s="281">
        <f>'资产负债表'!I14</f>
        <v>0</v>
      </c>
      <c r="K47" s="278">
        <f t="shared" si="0"/>
        <v>0</v>
      </c>
      <c r="L47" s="282"/>
      <c r="M47" s="283"/>
    </row>
    <row r="48" spans="1:13" ht="14.25" customHeight="1">
      <c r="A48" s="228">
        <v>44</v>
      </c>
      <c r="B48" s="261" t="s">
        <v>181</v>
      </c>
      <c r="C48" s="231">
        <f>'流动负债汇总'!C14</f>
        <v>0</v>
      </c>
      <c r="D48" s="232">
        <f>'流动负债汇总'!D14</f>
        <v>0</v>
      </c>
      <c r="E48" s="230">
        <f t="shared" si="10"/>
        <v>0</v>
      </c>
      <c r="F48" s="230">
        <f>'流动负债汇总'!E14</f>
        <v>0</v>
      </c>
      <c r="G48" s="230">
        <f>'流动负债汇总'!F14</f>
        <v>0</v>
      </c>
      <c r="H48" s="230">
        <f t="shared" si="11"/>
        <v>0</v>
      </c>
      <c r="I48" s="277">
        <f t="shared" si="3"/>
      </c>
      <c r="J48" s="281">
        <f>'资产负债表'!I15</f>
        <v>0</v>
      </c>
      <c r="K48" s="278">
        <f t="shared" si="0"/>
        <v>0</v>
      </c>
      <c r="L48" s="282"/>
      <c r="M48" s="283">
        <f>ROUND(D48-L48,2)</f>
        <v>0</v>
      </c>
    </row>
    <row r="49" spans="1:13" ht="14.25" customHeight="1">
      <c r="A49" s="228">
        <v>45</v>
      </c>
      <c r="B49" s="261" t="s">
        <v>43</v>
      </c>
      <c r="C49" s="231">
        <f>'流动负债汇总'!C15</f>
        <v>0</v>
      </c>
      <c r="D49" s="232">
        <f>'流动负债汇总'!D9</f>
        <v>5000</v>
      </c>
      <c r="E49" s="230">
        <f t="shared" si="10"/>
        <v>-5000</v>
      </c>
      <c r="F49" s="230">
        <f>'流动负债汇总'!E15</f>
        <v>0</v>
      </c>
      <c r="G49" s="230">
        <f>D49</f>
        <v>5000</v>
      </c>
      <c r="H49" s="230">
        <f t="shared" si="11"/>
        <v>0</v>
      </c>
      <c r="I49" s="277"/>
      <c r="J49" s="281">
        <f>'资产负债表'!I16</f>
        <v>5000</v>
      </c>
      <c r="K49" s="278">
        <f t="shared" si="0"/>
        <v>-5000</v>
      </c>
      <c r="L49" s="282"/>
      <c r="M49" s="283">
        <f>ROUND(D49-L49,2)</f>
        <v>5000</v>
      </c>
    </row>
    <row r="50" spans="1:13" ht="14.25" customHeight="1">
      <c r="A50" s="228">
        <v>46</v>
      </c>
      <c r="B50" s="261" t="s">
        <v>45</v>
      </c>
      <c r="C50" s="231">
        <f>'流动负债汇总'!C16</f>
        <v>0</v>
      </c>
      <c r="D50" s="232">
        <f>'流动负债汇总'!D16</f>
        <v>0</v>
      </c>
      <c r="E50" s="230">
        <f t="shared" si="10"/>
        <v>0</v>
      </c>
      <c r="F50" s="230">
        <f>'流动负债汇总'!E16</f>
        <v>0</v>
      </c>
      <c r="G50" s="230">
        <f>'流动负债汇总'!F16</f>
        <v>0</v>
      </c>
      <c r="H50" s="230">
        <f t="shared" si="11"/>
        <v>0</v>
      </c>
      <c r="I50" s="277">
        <f t="shared" si="3"/>
      </c>
      <c r="J50" s="281">
        <f>'资产负债表'!I17</f>
        <v>0</v>
      </c>
      <c r="K50" s="278">
        <f t="shared" si="0"/>
        <v>0</v>
      </c>
      <c r="L50" s="282"/>
      <c r="M50" s="283">
        <f t="shared" si="7"/>
        <v>0</v>
      </c>
    </row>
    <row r="51" spans="1:13" ht="14.25" customHeight="1">
      <c r="A51" s="228">
        <v>47</v>
      </c>
      <c r="B51" s="261" t="s">
        <v>47</v>
      </c>
      <c r="C51" s="231">
        <f>'流动负债汇总'!C17</f>
        <v>0</v>
      </c>
      <c r="D51" s="232">
        <f>'流动负债汇总'!D17</f>
        <v>0</v>
      </c>
      <c r="E51" s="230">
        <f t="shared" si="10"/>
        <v>0</v>
      </c>
      <c r="F51" s="230">
        <f>'流动负债汇总'!E17</f>
        <v>0</v>
      </c>
      <c r="G51" s="230">
        <f>'流动负债汇总'!F17</f>
        <v>0</v>
      </c>
      <c r="H51" s="230">
        <f t="shared" si="11"/>
        <v>0</v>
      </c>
      <c r="I51" s="277">
        <f t="shared" si="3"/>
      </c>
      <c r="J51" s="281">
        <f>'资产负债表'!I18</f>
        <v>0</v>
      </c>
      <c r="K51" s="278">
        <f t="shared" si="0"/>
        <v>0</v>
      </c>
      <c r="L51" s="282"/>
      <c r="M51" s="283">
        <f t="shared" si="7"/>
        <v>0</v>
      </c>
    </row>
    <row r="52" spans="1:13" ht="14.25" customHeight="1">
      <c r="A52" s="228">
        <v>48</v>
      </c>
      <c r="B52" s="270"/>
      <c r="C52" s="231"/>
      <c r="D52" s="232"/>
      <c r="E52" s="230"/>
      <c r="F52" s="230"/>
      <c r="G52" s="230"/>
      <c r="H52" s="230"/>
      <c r="I52" s="277">
        <f t="shared" si="3"/>
      </c>
      <c r="J52" s="281"/>
      <c r="K52" s="278">
        <f t="shared" si="0"/>
        <v>0</v>
      </c>
      <c r="L52" s="282"/>
      <c r="M52" s="283"/>
    </row>
    <row r="53" spans="1:13" s="52" customFormat="1" ht="14.25" customHeight="1">
      <c r="A53" s="256">
        <v>49</v>
      </c>
      <c r="B53" s="269" t="s">
        <v>236</v>
      </c>
      <c r="C53" s="258">
        <f aca="true" t="shared" si="12" ref="C53:H53">SUM(C54:C60)</f>
        <v>0</v>
      </c>
      <c r="D53" s="259">
        <f t="shared" si="12"/>
        <v>0</v>
      </c>
      <c r="E53" s="260">
        <f t="shared" si="12"/>
        <v>0</v>
      </c>
      <c r="F53" s="260">
        <f t="shared" si="12"/>
        <v>0</v>
      </c>
      <c r="G53" s="260">
        <f t="shared" si="12"/>
        <v>0</v>
      </c>
      <c r="H53" s="260">
        <f t="shared" si="12"/>
        <v>0</v>
      </c>
      <c r="I53" s="277">
        <f t="shared" si="3"/>
      </c>
      <c r="J53" s="278">
        <f>'资产负债表'!I28</f>
        <v>0</v>
      </c>
      <c r="K53" s="278">
        <f t="shared" si="0"/>
        <v>0</v>
      </c>
      <c r="L53" s="279"/>
      <c r="M53" s="280">
        <f t="shared" si="7"/>
        <v>0</v>
      </c>
    </row>
    <row r="54" spans="1:13" ht="14.25" customHeight="1">
      <c r="A54" s="228">
        <v>50</v>
      </c>
      <c r="B54" s="261" t="s">
        <v>53</v>
      </c>
      <c r="C54" s="231">
        <f>'非流动负债汇总 '!C6</f>
        <v>0</v>
      </c>
      <c r="D54" s="232">
        <f>'非流动负债汇总 '!D6</f>
        <v>0</v>
      </c>
      <c r="E54" s="230">
        <f aca="true" t="shared" si="13" ref="E54:E60">F54-D54</f>
        <v>0</v>
      </c>
      <c r="F54" s="230">
        <f>'非流动负债汇总 '!E6</f>
        <v>0</v>
      </c>
      <c r="G54" s="230">
        <f>'非流动负债汇总 '!F6</f>
        <v>0</v>
      </c>
      <c r="H54" s="230">
        <f>G54-D54</f>
        <v>0</v>
      </c>
      <c r="I54" s="277">
        <f t="shared" si="3"/>
      </c>
      <c r="J54" s="281">
        <f>'资产负债表'!I21</f>
        <v>0</v>
      </c>
      <c r="K54" s="278">
        <f t="shared" si="0"/>
        <v>0</v>
      </c>
      <c r="L54" s="282"/>
      <c r="M54" s="283">
        <f t="shared" si="7"/>
        <v>0</v>
      </c>
    </row>
    <row r="55" spans="1:13" ht="14.25" customHeight="1">
      <c r="A55" s="228">
        <v>51</v>
      </c>
      <c r="B55" s="261" t="s">
        <v>55</v>
      </c>
      <c r="C55" s="231">
        <f>'非流动负债汇总 '!C7</f>
        <v>0</v>
      </c>
      <c r="D55" s="232">
        <f>'非流动负债汇总 '!D7</f>
        <v>0</v>
      </c>
      <c r="E55" s="230">
        <f t="shared" si="13"/>
        <v>0</v>
      </c>
      <c r="F55" s="230">
        <f>'非流动负债汇总 '!E7</f>
        <v>0</v>
      </c>
      <c r="G55" s="230">
        <f>'非流动负债汇总 '!F7</f>
        <v>0</v>
      </c>
      <c r="H55" s="230">
        <f aca="true" t="shared" si="14" ref="H55:H60">G55-D55</f>
        <v>0</v>
      </c>
      <c r="I55" s="277">
        <f t="shared" si="3"/>
      </c>
      <c r="J55" s="281">
        <f>'资产负债表'!I22</f>
        <v>0</v>
      </c>
      <c r="K55" s="278">
        <f t="shared" si="0"/>
        <v>0</v>
      </c>
      <c r="L55" s="282"/>
      <c r="M55" s="283">
        <f t="shared" si="7"/>
        <v>0</v>
      </c>
    </row>
    <row r="56" spans="1:13" ht="14.25" customHeight="1">
      <c r="A56" s="228">
        <v>52</v>
      </c>
      <c r="B56" s="261" t="s">
        <v>57</v>
      </c>
      <c r="C56" s="231">
        <f>'非流动负债汇总 '!C8</f>
        <v>0</v>
      </c>
      <c r="D56" s="232">
        <f>'非流动负债汇总 '!D8</f>
        <v>0</v>
      </c>
      <c r="E56" s="230">
        <f t="shared" si="13"/>
        <v>0</v>
      </c>
      <c r="F56" s="230">
        <f>'非流动负债汇总 '!E8</f>
        <v>0</v>
      </c>
      <c r="G56" s="230">
        <f>'非流动负债汇总 '!F8</f>
        <v>0</v>
      </c>
      <c r="H56" s="230">
        <f t="shared" si="14"/>
        <v>0</v>
      </c>
      <c r="I56" s="277">
        <f t="shared" si="3"/>
      </c>
      <c r="J56" s="281">
        <f>'资产负债表'!I23</f>
        <v>0</v>
      </c>
      <c r="K56" s="278">
        <f t="shared" si="0"/>
        <v>0</v>
      </c>
      <c r="L56" s="282"/>
      <c r="M56" s="283">
        <f t="shared" si="7"/>
        <v>0</v>
      </c>
    </row>
    <row r="57" spans="1:13" ht="14.25" customHeight="1">
      <c r="A57" s="228">
        <v>53</v>
      </c>
      <c r="B57" s="261" t="s">
        <v>59</v>
      </c>
      <c r="C57" s="231">
        <f>'非流动负债汇总 '!C9</f>
        <v>0</v>
      </c>
      <c r="D57" s="232">
        <f>'非流动负债汇总 '!D9</f>
        <v>0</v>
      </c>
      <c r="E57" s="230">
        <f t="shared" si="13"/>
        <v>0</v>
      </c>
      <c r="F57" s="230">
        <f>'非流动负债汇总 '!E9</f>
        <v>0</v>
      </c>
      <c r="G57" s="230">
        <f>'非流动负债汇总 '!F9</f>
        <v>0</v>
      </c>
      <c r="H57" s="230">
        <f t="shared" si="14"/>
        <v>0</v>
      </c>
      <c r="I57" s="277">
        <f t="shared" si="3"/>
      </c>
      <c r="J57" s="281">
        <f>'资产负债表'!I24</f>
        <v>0</v>
      </c>
      <c r="K57" s="278">
        <f t="shared" si="0"/>
        <v>0</v>
      </c>
      <c r="L57" s="282"/>
      <c r="M57" s="283">
        <f t="shared" si="7"/>
        <v>0</v>
      </c>
    </row>
    <row r="58" spans="1:13" ht="14.25" customHeight="1">
      <c r="A58" s="228">
        <v>54</v>
      </c>
      <c r="B58" s="261" t="s">
        <v>61</v>
      </c>
      <c r="C58" s="231">
        <f>'非流动负债汇总 '!C10</f>
        <v>0</v>
      </c>
      <c r="D58" s="232">
        <f>'非流动负债汇总 '!D10</f>
        <v>0</v>
      </c>
      <c r="E58" s="230">
        <f t="shared" si="13"/>
        <v>0</v>
      </c>
      <c r="F58" s="230">
        <f>'非流动负债汇总 '!E10</f>
        <v>0</v>
      </c>
      <c r="G58" s="230">
        <f>'非流动负债汇总 '!F10</f>
        <v>0</v>
      </c>
      <c r="H58" s="230">
        <f t="shared" si="14"/>
        <v>0</v>
      </c>
      <c r="I58" s="277">
        <f t="shared" si="3"/>
      </c>
      <c r="J58" s="281">
        <f>'资产负债表'!I25</f>
        <v>0</v>
      </c>
      <c r="K58" s="278">
        <f t="shared" si="0"/>
        <v>0</v>
      </c>
      <c r="L58" s="282"/>
      <c r="M58" s="283"/>
    </row>
    <row r="59" spans="1:13" ht="14.25" customHeight="1">
      <c r="A59" s="228">
        <v>55</v>
      </c>
      <c r="B59" s="261" t="s">
        <v>63</v>
      </c>
      <c r="C59" s="231">
        <f>'非流动负债汇总 '!C11</f>
        <v>0</v>
      </c>
      <c r="D59" s="232">
        <f>'非流动负债汇总 '!D11</f>
        <v>0</v>
      </c>
      <c r="E59" s="230">
        <f t="shared" si="13"/>
        <v>0</v>
      </c>
      <c r="F59" s="230">
        <f>'非流动负债汇总 '!E11</f>
        <v>0</v>
      </c>
      <c r="G59" s="230">
        <f>'非流动负债汇总 '!F11</f>
        <v>0</v>
      </c>
      <c r="H59" s="230">
        <f t="shared" si="14"/>
        <v>0</v>
      </c>
      <c r="I59" s="277">
        <f t="shared" si="3"/>
      </c>
      <c r="J59" s="281">
        <f>'资产负债表'!I26</f>
        <v>0</v>
      </c>
      <c r="K59" s="278">
        <f t="shared" si="0"/>
        <v>0</v>
      </c>
      <c r="L59" s="282"/>
      <c r="M59" s="283">
        <f>ROUND(D59-L59,2)</f>
        <v>0</v>
      </c>
    </row>
    <row r="60" spans="1:13" ht="14.25" customHeight="1">
      <c r="A60" s="228">
        <v>56</v>
      </c>
      <c r="B60" s="261" t="s">
        <v>65</v>
      </c>
      <c r="C60" s="231">
        <f>'非流动负债汇总 '!C12</f>
        <v>0</v>
      </c>
      <c r="D60" s="232">
        <f>'非流动负债汇总 '!D12</f>
        <v>0</v>
      </c>
      <c r="E60" s="230">
        <f t="shared" si="13"/>
        <v>0</v>
      </c>
      <c r="F60" s="230">
        <f>'非流动负债汇总 '!E12</f>
        <v>0</v>
      </c>
      <c r="G60" s="230">
        <f>'非流动负债汇总 '!F12</f>
        <v>0</v>
      </c>
      <c r="H60" s="230">
        <f t="shared" si="14"/>
        <v>0</v>
      </c>
      <c r="I60" s="277">
        <f t="shared" si="3"/>
      </c>
      <c r="J60" s="281">
        <f>'资产负债表'!I27</f>
        <v>0</v>
      </c>
      <c r="K60" s="278">
        <f t="shared" si="0"/>
        <v>0</v>
      </c>
      <c r="L60" s="282"/>
      <c r="M60" s="283">
        <f t="shared" si="7"/>
        <v>0</v>
      </c>
    </row>
    <row r="61" spans="1:13" ht="14.25" customHeight="1">
      <c r="A61" s="228">
        <v>57</v>
      </c>
      <c r="B61" s="270"/>
      <c r="C61" s="231"/>
      <c r="D61" s="232"/>
      <c r="E61" s="230"/>
      <c r="F61" s="230"/>
      <c r="G61" s="230"/>
      <c r="H61" s="230"/>
      <c r="I61" s="277">
        <f t="shared" si="3"/>
      </c>
      <c r="J61" s="281"/>
      <c r="K61" s="278">
        <f t="shared" si="0"/>
        <v>0</v>
      </c>
      <c r="L61" s="282"/>
      <c r="M61" s="283"/>
    </row>
    <row r="62" spans="1:13" s="52" customFormat="1" ht="14.25" customHeight="1">
      <c r="A62" s="256">
        <v>58</v>
      </c>
      <c r="B62" s="269" t="s">
        <v>237</v>
      </c>
      <c r="C62" s="258">
        <f aca="true" t="shared" si="15" ref="C62:H62">SUM(C39,C53)</f>
        <v>0</v>
      </c>
      <c r="D62" s="259">
        <f t="shared" si="15"/>
        <v>2461015.6</v>
      </c>
      <c r="E62" s="260">
        <f t="shared" si="15"/>
        <v>-2461015.6</v>
      </c>
      <c r="F62" s="260">
        <f t="shared" si="15"/>
        <v>0</v>
      </c>
      <c r="G62" s="260">
        <f t="shared" si="15"/>
        <v>2461015.6</v>
      </c>
      <c r="H62" s="260">
        <f t="shared" si="15"/>
        <v>0</v>
      </c>
      <c r="I62" s="277"/>
      <c r="J62" s="278">
        <f>'资产负债表'!I29</f>
        <v>2461015.6</v>
      </c>
      <c r="K62" s="278">
        <f t="shared" si="0"/>
        <v>-2461015.6</v>
      </c>
      <c r="L62" s="279"/>
      <c r="M62" s="280">
        <f t="shared" si="7"/>
        <v>2461015.6</v>
      </c>
    </row>
    <row r="63" spans="1:13" ht="14.25" customHeight="1">
      <c r="A63" s="228">
        <v>59</v>
      </c>
      <c r="B63" s="270"/>
      <c r="C63" s="231"/>
      <c r="D63" s="232"/>
      <c r="E63" s="230"/>
      <c r="F63" s="230"/>
      <c r="G63" s="230"/>
      <c r="H63" s="230"/>
      <c r="I63" s="277">
        <f t="shared" si="3"/>
      </c>
      <c r="J63" s="281"/>
      <c r="K63" s="278">
        <f t="shared" si="0"/>
        <v>0</v>
      </c>
      <c r="L63" s="282"/>
      <c r="M63" s="283"/>
    </row>
    <row r="64" spans="1:13" s="52" customFormat="1" ht="14.25" customHeight="1">
      <c r="A64" s="256">
        <v>60</v>
      </c>
      <c r="B64" s="269" t="s">
        <v>238</v>
      </c>
      <c r="C64" s="258">
        <f>C38-C62</f>
        <v>454.34</v>
      </c>
      <c r="D64" s="259">
        <f>D38-D62</f>
        <v>18673804.619999997</v>
      </c>
      <c r="E64" s="260">
        <f>E38-E62</f>
        <v>22059699.18</v>
      </c>
      <c r="F64" s="260">
        <f>F38-F62</f>
        <v>20366751.9</v>
      </c>
      <c r="G64" s="260">
        <f>G38-G62</f>
        <v>18673804.619999997</v>
      </c>
      <c r="H64" s="260">
        <f>G64-D64</f>
        <v>0</v>
      </c>
      <c r="I64" s="277">
        <f>H64/D64</f>
        <v>0</v>
      </c>
      <c r="J64" s="278">
        <f>'资产负债表'!I36</f>
        <v>18673804.62</v>
      </c>
      <c r="K64" s="278">
        <f t="shared" si="0"/>
        <v>-18673350.28</v>
      </c>
      <c r="L64" s="279"/>
      <c r="M64" s="280">
        <f t="shared" si="7"/>
        <v>18673804.62</v>
      </c>
    </row>
    <row r="65" spans="1:13" s="252" customFormat="1" ht="34.5" customHeight="1">
      <c r="A65" s="287" t="str">
        <f>'填表说明'!$B$4</f>
        <v>评估机构：千百万资产评估（北京）有限责任公司</v>
      </c>
      <c r="B65" s="288"/>
      <c r="C65" s="289"/>
      <c r="D65" s="289"/>
      <c r="E65" s="289"/>
      <c r="F65" s="290" t="str">
        <f>'填表说明'!$B$6</f>
        <v>签字资产评估师：xx</v>
      </c>
      <c r="G65" s="289"/>
      <c r="H65" s="289"/>
      <c r="I65" s="300"/>
      <c r="J65" s="301"/>
      <c r="K65" s="301"/>
      <c r="L65" s="302"/>
      <c r="M65" s="303"/>
    </row>
    <row r="66" spans="1:13" s="252" customFormat="1" ht="15" customHeight="1">
      <c r="A66" s="287"/>
      <c r="B66" s="288"/>
      <c r="C66" s="289"/>
      <c r="D66" s="289"/>
      <c r="E66" s="289"/>
      <c r="F66" s="290"/>
      <c r="G66" s="289"/>
      <c r="H66" s="289"/>
      <c r="I66" s="300"/>
      <c r="J66" s="301"/>
      <c r="K66" s="301"/>
      <c r="L66" s="302"/>
      <c r="M66" s="303"/>
    </row>
    <row r="67" spans="1:9" s="253" customFormat="1" ht="21" customHeight="1">
      <c r="A67" s="291" t="str">
        <f>'填表说明'!$B$5</f>
        <v>法定代表人：xx</v>
      </c>
      <c r="F67" s="290" t="str">
        <f>'填表说明'!$B$7</f>
        <v>签字资产评估师：xx</v>
      </c>
      <c r="I67" s="304"/>
    </row>
    <row r="68" spans="1:9" s="253" customFormat="1" ht="21" customHeight="1">
      <c r="A68" s="291"/>
      <c r="F68" s="290"/>
      <c r="I68" s="304"/>
    </row>
    <row r="70" spans="2:4" ht="15.75" customHeight="1">
      <c r="B70" s="292" t="s">
        <v>239</v>
      </c>
      <c r="C70" s="293"/>
      <c r="D70" s="294">
        <f>SUM(D15,D24,D25,D26,D27,D29,D30)/10000</f>
        <v>2036.67519</v>
      </c>
    </row>
    <row r="71" spans="2:4" ht="15.75" customHeight="1">
      <c r="B71" s="292" t="s">
        <v>240</v>
      </c>
      <c r="C71" s="295"/>
      <c r="D71" s="296">
        <f>D70*10000/D38*100</f>
        <v>96.3658630070902</v>
      </c>
    </row>
    <row r="74" ht="15.75" customHeight="1">
      <c r="A74" s="297" t="s">
        <v>241</v>
      </c>
    </row>
    <row r="75" spans="1:13" s="12" customFormat="1" ht="14.25" customHeight="1">
      <c r="A75" s="21" t="s">
        <v>173</v>
      </c>
      <c r="B75" s="162" t="s">
        <v>225</v>
      </c>
      <c r="C75" s="22" t="s">
        <v>205</v>
      </c>
      <c r="D75" s="45" t="s">
        <v>206</v>
      </c>
      <c r="E75" s="21" t="s">
        <v>226</v>
      </c>
      <c r="F75" s="21" t="s">
        <v>207</v>
      </c>
      <c r="G75" s="21" t="s">
        <v>208</v>
      </c>
      <c r="H75" s="21" t="s">
        <v>227</v>
      </c>
      <c r="I75" s="305" t="s">
        <v>228</v>
      </c>
      <c r="J75" s="306" t="s">
        <v>229</v>
      </c>
      <c r="K75" s="306" t="s">
        <v>230</v>
      </c>
      <c r="L75" s="307" t="s">
        <v>231</v>
      </c>
      <c r="M75" s="307" t="s">
        <v>230</v>
      </c>
    </row>
    <row r="76" spans="1:13" ht="14.25" customHeight="1">
      <c r="A76" s="21" t="s">
        <v>242</v>
      </c>
      <c r="B76" s="298" t="s">
        <v>243</v>
      </c>
      <c r="C76" s="27">
        <f aca="true" t="shared" si="16" ref="C76:H76">SUM(C77:C79)</f>
        <v>0</v>
      </c>
      <c r="D76" s="29">
        <f t="shared" si="16"/>
        <v>0</v>
      </c>
      <c r="E76" s="28">
        <f t="shared" si="16"/>
        <v>0</v>
      </c>
      <c r="F76" s="28">
        <f t="shared" si="16"/>
        <v>0</v>
      </c>
      <c r="G76" s="28">
        <f t="shared" si="16"/>
        <v>0</v>
      </c>
      <c r="H76" s="28">
        <f t="shared" si="16"/>
        <v>0</v>
      </c>
      <c r="I76" s="308">
        <f aca="true" t="shared" si="17" ref="I76:I94">IF(F76=0,"",H76/F76*100)</f>
      </c>
      <c r="J76" s="309">
        <f>'资产负债表'!D67</f>
        <v>0</v>
      </c>
      <c r="K76" s="309">
        <f>ROUND(C76-J76,2)</f>
        <v>0</v>
      </c>
      <c r="L76" s="310"/>
      <c r="M76" s="311">
        <f>ROUND(D76-L76,2)</f>
        <v>0</v>
      </c>
    </row>
    <row r="77" spans="1:13" ht="14.25" customHeight="1">
      <c r="A77" s="24">
        <v>1</v>
      </c>
      <c r="B77" s="263" t="s">
        <v>244</v>
      </c>
      <c r="C77" s="27">
        <f>'应收账款'!F25</f>
        <v>0</v>
      </c>
      <c r="D77" s="29">
        <f>'应收账款'!O25</f>
        <v>0</v>
      </c>
      <c r="E77" s="28">
        <f aca="true" t="shared" si="18" ref="E77:E93">F77-D77</f>
        <v>0</v>
      </c>
      <c r="F77" s="28">
        <f>'应收账款'!P25</f>
        <v>0</v>
      </c>
      <c r="G77" s="28">
        <f>'应收账款'!Q25</f>
        <v>0</v>
      </c>
      <c r="H77" s="28">
        <f aca="true" t="shared" si="19" ref="H77:H93">G77-F77</f>
        <v>0</v>
      </c>
      <c r="I77" s="308">
        <f t="shared" si="17"/>
      </c>
      <c r="J77" s="309"/>
      <c r="K77" s="309"/>
      <c r="L77" s="310"/>
      <c r="M77" s="311"/>
    </row>
    <row r="78" spans="1:13" ht="14.25" customHeight="1">
      <c r="A78" s="24">
        <v>2</v>
      </c>
      <c r="B78" s="299" t="s">
        <v>46</v>
      </c>
      <c r="C78" s="27">
        <f>'其他应收款'!F60</f>
        <v>0</v>
      </c>
      <c r="D78" s="29">
        <f>'其他应收款'!O60</f>
        <v>0</v>
      </c>
      <c r="E78" s="28">
        <f t="shared" si="18"/>
        <v>0</v>
      </c>
      <c r="F78" s="28">
        <f>'其他应收款'!P60</f>
        <v>0</v>
      </c>
      <c r="G78" s="28">
        <f>'其他应收款'!Q60</f>
        <v>0</v>
      </c>
      <c r="H78" s="28">
        <f t="shared" si="19"/>
        <v>0</v>
      </c>
      <c r="I78" s="308">
        <f t="shared" si="17"/>
      </c>
      <c r="J78" s="309"/>
      <c r="K78" s="309"/>
      <c r="L78" s="310"/>
      <c r="M78" s="311"/>
    </row>
    <row r="79" spans="1:13" ht="14.25" customHeight="1">
      <c r="A79" s="24">
        <v>3</v>
      </c>
      <c r="B79" s="299" t="s">
        <v>71</v>
      </c>
      <c r="C79" s="27">
        <f>'长期应收'!E25</f>
        <v>0</v>
      </c>
      <c r="D79" s="29">
        <f>'长期应收'!F25</f>
        <v>0</v>
      </c>
      <c r="E79" s="28">
        <f t="shared" si="18"/>
        <v>0</v>
      </c>
      <c r="F79" s="28">
        <f>'长期应收'!G25</f>
        <v>0</v>
      </c>
      <c r="G79" s="28">
        <f>'长期应收'!H25</f>
        <v>0</v>
      </c>
      <c r="H79" s="28">
        <f t="shared" si="19"/>
        <v>0</v>
      </c>
      <c r="I79" s="308">
        <f t="shared" si="17"/>
      </c>
      <c r="J79" s="309"/>
      <c r="K79" s="309"/>
      <c r="L79" s="310"/>
      <c r="M79" s="311"/>
    </row>
    <row r="80" spans="1:13" ht="14.25" customHeight="1">
      <c r="A80" s="21" t="s">
        <v>245</v>
      </c>
      <c r="B80" s="298" t="s">
        <v>246</v>
      </c>
      <c r="C80" s="27">
        <f>'存货汇总'!C26</f>
        <v>0</v>
      </c>
      <c r="D80" s="29">
        <f>'存货汇总'!D26</f>
        <v>0</v>
      </c>
      <c r="E80" s="28">
        <f t="shared" si="18"/>
        <v>0</v>
      </c>
      <c r="F80" s="28">
        <f>'存货汇总'!E26</f>
        <v>0</v>
      </c>
      <c r="G80" s="28">
        <f>'存货汇总'!F26</f>
        <v>0</v>
      </c>
      <c r="H80" s="28">
        <f t="shared" si="19"/>
        <v>0</v>
      </c>
      <c r="I80" s="308">
        <f t="shared" si="17"/>
      </c>
      <c r="J80" s="309"/>
      <c r="K80" s="309"/>
      <c r="L80" s="310"/>
      <c r="M80" s="311"/>
    </row>
    <row r="81" spans="1:13" ht="14.25" customHeight="1">
      <c r="A81" s="21" t="s">
        <v>247</v>
      </c>
      <c r="B81" s="298" t="s">
        <v>248</v>
      </c>
      <c r="C81" s="27">
        <f>'可供出售金融资产汇总'!C26</f>
        <v>0</v>
      </c>
      <c r="D81" s="29">
        <f>'可供出售金融资产汇总'!D26</f>
        <v>0</v>
      </c>
      <c r="E81" s="28">
        <f t="shared" si="18"/>
        <v>0</v>
      </c>
      <c r="F81" s="28">
        <f>'可供出售金融资产汇总'!E26</f>
        <v>0</v>
      </c>
      <c r="G81" s="28">
        <f>'可供出售金融资产汇总'!F26</f>
        <v>0</v>
      </c>
      <c r="H81" s="28">
        <f t="shared" si="19"/>
        <v>0</v>
      </c>
      <c r="I81" s="308">
        <f t="shared" si="17"/>
      </c>
      <c r="J81" s="309"/>
      <c r="K81" s="309"/>
      <c r="L81" s="310"/>
      <c r="M81" s="311"/>
    </row>
    <row r="82" spans="1:13" ht="14.25" customHeight="1">
      <c r="A82" s="21" t="s">
        <v>249</v>
      </c>
      <c r="B82" s="298" t="s">
        <v>250</v>
      </c>
      <c r="C82" s="27">
        <f>'持有到期投资'!G26</f>
        <v>0</v>
      </c>
      <c r="D82" s="29">
        <f>'持有到期投资'!H26</f>
        <v>0</v>
      </c>
      <c r="E82" s="28">
        <f t="shared" si="18"/>
        <v>0</v>
      </c>
      <c r="F82" s="28">
        <f>'持有到期投资'!I26</f>
        <v>0</v>
      </c>
      <c r="G82" s="28">
        <f>'持有到期投资'!J26</f>
        <v>0</v>
      </c>
      <c r="H82" s="28">
        <f t="shared" si="19"/>
        <v>0</v>
      </c>
      <c r="I82" s="308">
        <f t="shared" si="17"/>
      </c>
      <c r="J82" s="309"/>
      <c r="K82" s="309"/>
      <c r="L82" s="310"/>
      <c r="M82" s="311"/>
    </row>
    <row r="83" spans="1:13" ht="14.25" customHeight="1">
      <c r="A83" s="21" t="s">
        <v>251</v>
      </c>
      <c r="B83" s="298" t="s">
        <v>252</v>
      </c>
      <c r="C83" s="27">
        <f>'股权投资'!F26</f>
        <v>0</v>
      </c>
      <c r="D83" s="29">
        <f>'股权投资'!G26</f>
        <v>0</v>
      </c>
      <c r="E83" s="28">
        <f t="shared" si="18"/>
        <v>0</v>
      </c>
      <c r="F83" s="28">
        <f>'股权投资'!H26</f>
        <v>0</v>
      </c>
      <c r="G83" s="28">
        <f>'股权投资'!I26</f>
        <v>0</v>
      </c>
      <c r="H83" s="28">
        <f t="shared" si="19"/>
        <v>0</v>
      </c>
      <c r="I83" s="308">
        <f t="shared" si="17"/>
      </c>
      <c r="J83" s="309"/>
      <c r="K83" s="309"/>
      <c r="L83" s="310"/>
      <c r="M83" s="311"/>
    </row>
    <row r="84" spans="1:13" ht="14.25" customHeight="1">
      <c r="A84" s="21" t="s">
        <v>253</v>
      </c>
      <c r="B84" s="298" t="s">
        <v>254</v>
      </c>
      <c r="C84" s="27">
        <f>'投资性房地产'!T26</f>
        <v>0</v>
      </c>
      <c r="D84" s="29">
        <f>'投资性房地产'!V26</f>
        <v>0</v>
      </c>
      <c r="E84" s="28">
        <f t="shared" si="18"/>
        <v>0</v>
      </c>
      <c r="F84" s="28">
        <f>'投资性房地产'!X26</f>
        <v>0</v>
      </c>
      <c r="G84" s="28">
        <f>'投资性房地产'!AA26</f>
        <v>0</v>
      </c>
      <c r="H84" s="28">
        <f t="shared" si="19"/>
        <v>0</v>
      </c>
      <c r="I84" s="308">
        <f t="shared" si="17"/>
      </c>
      <c r="J84" s="309"/>
      <c r="K84" s="309"/>
      <c r="L84" s="310"/>
      <c r="M84" s="311"/>
    </row>
    <row r="85" spans="1:13" ht="14.25" customHeight="1">
      <c r="A85" s="21" t="s">
        <v>255</v>
      </c>
      <c r="B85" s="298" t="s">
        <v>256</v>
      </c>
      <c r="C85" s="27">
        <f>'固定资产汇总'!D17</f>
        <v>0</v>
      </c>
      <c r="D85" s="29">
        <f>'固定资产汇总'!F17</f>
        <v>0</v>
      </c>
      <c r="E85" s="28">
        <f t="shared" si="18"/>
        <v>0</v>
      </c>
      <c r="F85" s="28">
        <f>'固定资产汇总'!H17</f>
        <v>0</v>
      </c>
      <c r="G85" s="28">
        <f>'固定资产汇总'!J17</f>
        <v>0</v>
      </c>
      <c r="H85" s="28">
        <f t="shared" si="19"/>
        <v>0</v>
      </c>
      <c r="I85" s="308">
        <f t="shared" si="17"/>
      </c>
      <c r="J85" s="309"/>
      <c r="K85" s="309"/>
      <c r="L85" s="310"/>
      <c r="M85" s="311"/>
    </row>
    <row r="86" spans="1:13" ht="14.25" customHeight="1">
      <c r="A86" s="21" t="s">
        <v>257</v>
      </c>
      <c r="B86" s="298" t="s">
        <v>258</v>
      </c>
      <c r="C86" s="27">
        <f>'工程物资'!G26</f>
        <v>0</v>
      </c>
      <c r="D86" s="29">
        <f>'工程物资'!J26</f>
        <v>0</v>
      </c>
      <c r="E86" s="28">
        <f t="shared" si="18"/>
        <v>0</v>
      </c>
      <c r="F86" s="28">
        <f>'工程物资'!K26</f>
        <v>0</v>
      </c>
      <c r="G86" s="28">
        <f>'工程物资'!N26</f>
        <v>0</v>
      </c>
      <c r="H86" s="28">
        <f t="shared" si="19"/>
        <v>0</v>
      </c>
      <c r="I86" s="308">
        <f t="shared" si="17"/>
      </c>
      <c r="J86" s="309"/>
      <c r="K86" s="309"/>
      <c r="L86" s="310"/>
      <c r="M86" s="311"/>
    </row>
    <row r="87" spans="1:13" ht="14.25" customHeight="1">
      <c r="A87" s="21" t="s">
        <v>259</v>
      </c>
      <c r="B87" s="298" t="s">
        <v>260</v>
      </c>
      <c r="C87" s="27">
        <f>'在建工程汇总'!C25</f>
        <v>0</v>
      </c>
      <c r="D87" s="29">
        <f>'在建工程汇总'!D25</f>
        <v>0</v>
      </c>
      <c r="E87" s="28">
        <f t="shared" si="18"/>
        <v>0</v>
      </c>
      <c r="F87" s="28">
        <f>'在建工程汇总'!E25</f>
        <v>0</v>
      </c>
      <c r="G87" s="28">
        <f>'在建工程汇总'!F25</f>
        <v>0</v>
      </c>
      <c r="H87" s="28">
        <f t="shared" si="19"/>
        <v>0</v>
      </c>
      <c r="I87" s="308">
        <f t="shared" si="17"/>
      </c>
      <c r="J87" s="309"/>
      <c r="K87" s="309"/>
      <c r="L87" s="310"/>
      <c r="M87" s="311"/>
    </row>
    <row r="88" spans="1:13" ht="14.25" customHeight="1">
      <c r="A88" s="21" t="s">
        <v>261</v>
      </c>
      <c r="B88" s="298" t="s">
        <v>262</v>
      </c>
      <c r="C88" s="27">
        <f>'生产性生物资产'!L26</f>
        <v>0</v>
      </c>
      <c r="D88" s="29">
        <f>'生产性生物资产'!N26</f>
        <v>0</v>
      </c>
      <c r="E88" s="28">
        <f t="shared" si="18"/>
        <v>0</v>
      </c>
      <c r="F88" s="28">
        <f>'生产性生物资产'!P26</f>
        <v>0</v>
      </c>
      <c r="G88" s="28">
        <f>'生产性生物资产'!S26</f>
        <v>0</v>
      </c>
      <c r="H88" s="28">
        <f t="shared" si="19"/>
        <v>0</v>
      </c>
      <c r="I88" s="308">
        <f t="shared" si="17"/>
      </c>
      <c r="J88" s="309"/>
      <c r="K88" s="309"/>
      <c r="L88" s="310"/>
      <c r="M88" s="311"/>
    </row>
    <row r="89" spans="1:13" ht="14.25" customHeight="1">
      <c r="A89" s="24">
        <v>1</v>
      </c>
      <c r="B89" s="261" t="s">
        <v>263</v>
      </c>
      <c r="C89" s="27"/>
      <c r="D89" s="29"/>
      <c r="E89" s="28">
        <f t="shared" si="18"/>
        <v>0</v>
      </c>
      <c r="F89" s="28"/>
      <c r="G89" s="28"/>
      <c r="H89" s="28">
        <f t="shared" si="19"/>
        <v>0</v>
      </c>
      <c r="I89" s="308">
        <f t="shared" si="17"/>
      </c>
      <c r="J89" s="309"/>
      <c r="K89" s="309"/>
      <c r="L89" s="310"/>
      <c r="M89" s="311"/>
    </row>
    <row r="90" spans="1:13" ht="14.25" customHeight="1">
      <c r="A90" s="21" t="s">
        <v>264</v>
      </c>
      <c r="B90" s="298" t="s">
        <v>265</v>
      </c>
      <c r="C90" s="27">
        <f>'油气资产'!L26</f>
        <v>0</v>
      </c>
      <c r="D90" s="29">
        <f>'油气资产'!N26</f>
        <v>0</v>
      </c>
      <c r="E90" s="28">
        <f t="shared" si="18"/>
        <v>0</v>
      </c>
      <c r="F90" s="28">
        <f>'油气资产'!P26</f>
        <v>0</v>
      </c>
      <c r="G90" s="28">
        <f>'油气资产'!S26</f>
        <v>0</v>
      </c>
      <c r="H90" s="28">
        <f t="shared" si="19"/>
        <v>0</v>
      </c>
      <c r="I90" s="308">
        <f t="shared" si="17"/>
      </c>
      <c r="J90" s="309"/>
      <c r="K90" s="309"/>
      <c r="L90" s="310"/>
      <c r="M90" s="311"/>
    </row>
    <row r="91" spans="1:13" ht="14.25" customHeight="1">
      <c r="A91" s="21" t="s">
        <v>266</v>
      </c>
      <c r="B91" s="298" t="s">
        <v>267</v>
      </c>
      <c r="C91" s="27">
        <f>'无形资产汇总'!C9</f>
        <v>0</v>
      </c>
      <c r="D91" s="29">
        <f>'无形资产汇总'!D9</f>
        <v>0</v>
      </c>
      <c r="E91" s="28">
        <f t="shared" si="18"/>
        <v>0</v>
      </c>
      <c r="F91" s="28">
        <f>'无形资产汇总'!E9</f>
        <v>0</v>
      </c>
      <c r="G91" s="28">
        <f>'无形资产汇总'!F9</f>
        <v>0</v>
      </c>
      <c r="H91" s="28">
        <f t="shared" si="19"/>
        <v>0</v>
      </c>
      <c r="I91" s="308">
        <f t="shared" si="17"/>
      </c>
      <c r="J91" s="309"/>
      <c r="K91" s="309"/>
      <c r="L91" s="310"/>
      <c r="M91" s="311"/>
    </row>
    <row r="92" spans="1:13" ht="14.25" customHeight="1">
      <c r="A92" s="21" t="s">
        <v>268</v>
      </c>
      <c r="B92" s="298" t="s">
        <v>269</v>
      </c>
      <c r="C92" s="27">
        <f>'商誉'!D26</f>
        <v>0</v>
      </c>
      <c r="D92" s="29">
        <f>'商誉'!E26</f>
        <v>0</v>
      </c>
      <c r="E92" s="28">
        <f t="shared" si="18"/>
        <v>0</v>
      </c>
      <c r="F92" s="28">
        <f>'商誉'!F26</f>
        <v>0</v>
      </c>
      <c r="G92" s="28">
        <f>'商誉'!G26</f>
        <v>0</v>
      </c>
      <c r="H92" s="28">
        <f t="shared" si="19"/>
        <v>0</v>
      </c>
      <c r="I92" s="308">
        <f t="shared" si="17"/>
      </c>
      <c r="J92" s="309"/>
      <c r="K92" s="309"/>
      <c r="L92" s="310"/>
      <c r="M92" s="311"/>
    </row>
    <row r="93" spans="1:13" ht="14.25" customHeight="1">
      <c r="A93" s="21" t="s">
        <v>270</v>
      </c>
      <c r="B93" s="298" t="s">
        <v>271</v>
      </c>
      <c r="C93" s="27"/>
      <c r="D93" s="29"/>
      <c r="E93" s="28">
        <f t="shared" si="18"/>
        <v>0</v>
      </c>
      <c r="F93" s="28"/>
      <c r="G93" s="28"/>
      <c r="H93" s="28">
        <f t="shared" si="19"/>
        <v>0</v>
      </c>
      <c r="I93" s="308">
        <f t="shared" si="17"/>
      </c>
      <c r="J93" s="309"/>
      <c r="K93" s="309"/>
      <c r="L93" s="310"/>
      <c r="M93" s="311"/>
    </row>
    <row r="94" spans="1:13" ht="14.25" customHeight="1">
      <c r="A94" s="24"/>
      <c r="B94" s="160" t="s">
        <v>146</v>
      </c>
      <c r="C94" s="27">
        <f aca="true" t="shared" si="20" ref="C94:H94">SUM(C76,C80:C88,C90:C93)</f>
        <v>0</v>
      </c>
      <c r="D94" s="29">
        <f t="shared" si="20"/>
        <v>0</v>
      </c>
      <c r="E94" s="28">
        <f t="shared" si="20"/>
        <v>0</v>
      </c>
      <c r="F94" s="28">
        <f t="shared" si="20"/>
        <v>0</v>
      </c>
      <c r="G94" s="28">
        <f t="shared" si="20"/>
        <v>0</v>
      </c>
      <c r="H94" s="28">
        <f t="shared" si="20"/>
        <v>0</v>
      </c>
      <c r="I94" s="308">
        <f t="shared" si="17"/>
      </c>
      <c r="J94" s="309"/>
      <c r="K94" s="309"/>
      <c r="L94" s="310"/>
      <c r="M94" s="311"/>
    </row>
  </sheetData>
  <sheetProtection/>
  <mergeCells count="2">
    <mergeCell ref="A2:I2"/>
    <mergeCell ref="A3:I3"/>
  </mergeCells>
  <hyperlinks>
    <hyperlink ref="B6" location="流动汇总!B1" display="一、流动资产合计"/>
    <hyperlink ref="B7" location="流动汇总!B6" display="货币资金"/>
    <hyperlink ref="B9" location="流动汇总!B8" display="应收票据"/>
    <hyperlink ref="B10" location="流动汇总!B9" display="应收账款"/>
    <hyperlink ref="B13" location="流动汇总!B12" display="应收股利"/>
    <hyperlink ref="B12" location="流动汇总!B11" display="应收利息"/>
    <hyperlink ref="B11" location="流动汇总!B10" display="预付款项"/>
    <hyperlink ref="B14" location="流动汇总!B13" display="其他应收款"/>
    <hyperlink ref="B15" location="流动汇总!B14" display="存货"/>
    <hyperlink ref="B16" location="流动汇总!B15" display="一年内到期的非流动资产"/>
    <hyperlink ref="B17" location="流动汇总!B16" display="其他流动资产"/>
    <hyperlink ref="B25" location="固定资产汇总!B18" display="固定资产"/>
    <hyperlink ref="B27" location="固定资产汇总!B22" display="工程物资"/>
    <hyperlink ref="B26" location="固定资产汇总!B20" display="在建工程"/>
    <hyperlink ref="B28" location="固定资产汇总!B24" display="固定资产清理"/>
    <hyperlink ref="B34" location="长期待摊费用!B1" display="长期待摊费用"/>
    <hyperlink ref="B39" location="流动负债汇总!B1" display="四、流动负债合计"/>
    <hyperlink ref="B40" location="流动负债汇总!B6" display="短期借款"/>
    <hyperlink ref="B42" location="流动负债汇总!B8" display="应付票据"/>
    <hyperlink ref="B43" location="流动负债汇总!B9" display="应付账款"/>
    <hyperlink ref="B44" location="流动负债汇总!B10" display="预收款项"/>
    <hyperlink ref="B49" location="流动负债汇总!B15" display="其他应付款"/>
    <hyperlink ref="B46" location="流动负债汇总!B12" display="应交税费"/>
    <hyperlink ref="B48" location="流动负债汇总!B14" display="应付股利"/>
    <hyperlink ref="B50" location="流动负债汇总!B16" display="一年内到期的非流动负债"/>
    <hyperlink ref="B51" location="流动负债汇总!B17" display="其他流动负债"/>
    <hyperlink ref="B53" location="'非流动负债汇总 '!B1" display="五、非流动负债合计"/>
    <hyperlink ref="B54" location="'非流动负债汇总 '!B6" display="长期借款"/>
    <hyperlink ref="B55" location="'非流动负债汇总 '!B7" display="应付债券"/>
    <hyperlink ref="B56" location="'非流动负债汇总 '!B8" display="长期应付款"/>
    <hyperlink ref="B57" location="'非流动负债汇总 '!B9" display="专项应付款"/>
    <hyperlink ref="B60" location="'非流动负债汇总 '!B12" display="其他非流动负债"/>
    <hyperlink ref="B59" location="'非流动负债汇总 '!B11" display="递延所得税负债"/>
    <hyperlink ref="A1" location="索引目录!B6" display="返回索引页"/>
    <hyperlink ref="B8" location="流动汇总!B7" display="交易性金融资产"/>
    <hyperlink ref="B1" location="汇总表!A1" display="返回"/>
    <hyperlink ref="B20" location="长期投资汇总!B6" display="可供出售金融资产"/>
    <hyperlink ref="B21" location="长期投资汇总!B7" display="持有至到期投资"/>
    <hyperlink ref="B22" location="长期投资汇总!B8" display="长期应收款"/>
    <hyperlink ref="B23" location="长期投资汇总!B9" display="长期股权投资"/>
    <hyperlink ref="B24" location="长期投资汇总!B10" display="投资性房地产"/>
    <hyperlink ref="B29" location="固定资产汇总!B26" display="生产性生物资产"/>
    <hyperlink ref="B30" location="固定资产汇总!B28" display="油气资产"/>
    <hyperlink ref="B31" location="无形资产汇总!B10" display="无形资产"/>
    <hyperlink ref="B32" location="无形资产汇总!B12" display="开发支出"/>
    <hyperlink ref="B33" location="无形资产汇总!B14" display="商誉"/>
    <hyperlink ref="B35" location="递延所得税资产!B1" display="递延所得税资产"/>
    <hyperlink ref="B36" location="其他非流动资产!B1" display="其他非流动资产"/>
    <hyperlink ref="B41" location="流动负债汇总!B7" display="交易性金融负债"/>
    <hyperlink ref="B45" location="流动负债汇总!B11" display="应付职工薪酬"/>
    <hyperlink ref="B47" location="流动负债汇总!B13" display="应付利息"/>
    <hyperlink ref="B58" location="'非流动负债汇总 '!B10" display="预计负债"/>
  </hyperlinks>
  <printOptions horizontalCentered="1"/>
  <pageMargins left="0.55" right="0.55" top="0.53" bottom="0.58" header="0.75" footer="0.25"/>
  <pageSetup fitToHeight="0" fitToWidth="1" horizontalDpi="300" verticalDpi="300" orientation="landscape" paperSize="9"/>
  <headerFooter alignWithMargins="0">
    <oddHeader>&amp;R&amp;"宋体,常规"&amp;10表&amp;"Times New Roman,常规"2
&amp;"宋体,常规"共&amp;"Times New Roman,常规"&amp;N&amp;"宋体,常规"页第&amp;"Times New Roman,常规"&amp;P&amp;"宋体,常规"页</oddHeader>
  </headerFooter>
  <rowBreaks count="1" manualBreakCount="1">
    <brk id="37" max="8" man="1"/>
  </rowBreaks>
  <legacyDrawing r:id="rId2"/>
</worksheet>
</file>

<file path=xl/worksheets/sheet70.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F14" sqref="F14"/>
    </sheetView>
  </sheetViews>
  <sheetFormatPr defaultColWidth="8.75390625" defaultRowHeight="15.75" customHeight="1" outlineLevelCol="1"/>
  <cols>
    <col min="1" max="1" width="4.25390625" style="13" customWidth="1"/>
    <col min="2" max="2" width="22.25390625" style="13" customWidth="1"/>
    <col min="3" max="3" width="10.625" style="13" customWidth="1"/>
    <col min="4" max="4" width="16.00390625" style="13" customWidth="1"/>
    <col min="5" max="5" width="16.50390625" style="13" hidden="1" customWidth="1" outlineLevel="1"/>
    <col min="6" max="6" width="15.625" style="13" customWidth="1" collapsed="1"/>
    <col min="7" max="7" width="16.50390625" style="13" hidden="1" customWidth="1"/>
    <col min="8" max="8" width="15.75390625" style="13" customWidth="1"/>
    <col min="9" max="9" width="15.50390625" style="13" customWidth="1"/>
    <col min="10" max="32" width="9.00390625" style="13" bestFit="1" customWidth="1"/>
    <col min="33" max="16384" width="8.75390625" style="13" customWidth="1"/>
  </cols>
  <sheetData>
    <row r="1" spans="1:9" s="62" customFormat="1" ht="15">
      <c r="A1" s="14" t="s">
        <v>98</v>
      </c>
      <c r="B1" s="15" t="s">
        <v>223</v>
      </c>
      <c r="C1" s="63"/>
      <c r="D1" s="63"/>
      <c r="E1" s="63"/>
      <c r="F1" s="63"/>
      <c r="G1" s="63"/>
      <c r="H1" s="63"/>
      <c r="I1" s="63"/>
    </row>
    <row r="2" spans="1:9" s="11" customFormat="1" ht="30" customHeight="1">
      <c r="A2" s="17" t="s">
        <v>586</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332</v>
      </c>
      <c r="C5" s="21" t="s">
        <v>342</v>
      </c>
      <c r="D5" s="21" t="s">
        <v>341</v>
      </c>
      <c r="E5" s="22" t="s">
        <v>205</v>
      </c>
      <c r="F5" s="23" t="s">
        <v>206</v>
      </c>
      <c r="G5" s="21" t="s">
        <v>207</v>
      </c>
      <c r="H5" s="21" t="s">
        <v>208</v>
      </c>
      <c r="I5" s="21" t="s">
        <v>176</v>
      </c>
    </row>
    <row r="6" spans="1:9" ht="15.75" customHeight="1">
      <c r="A6" s="24"/>
      <c r="B6" s="64"/>
      <c r="C6" s="65"/>
      <c r="D6" s="35"/>
      <c r="E6" s="35"/>
      <c r="F6" s="66"/>
      <c r="G6" s="67"/>
      <c r="H6" s="67"/>
      <c r="I6" s="35"/>
    </row>
    <row r="7" spans="1:9" ht="15.75" customHeight="1">
      <c r="A7" s="24"/>
      <c r="B7" s="41"/>
      <c r="C7" s="26"/>
      <c r="D7" s="24"/>
      <c r="E7" s="27"/>
      <c r="F7" s="67"/>
      <c r="G7" s="67"/>
      <c r="H7" s="67"/>
      <c r="I7" s="35"/>
    </row>
    <row r="8" spans="1:9" ht="15.75" customHeight="1">
      <c r="A8" s="24"/>
      <c r="B8" s="41"/>
      <c r="C8" s="26"/>
      <c r="D8" s="24"/>
      <c r="E8" s="27"/>
      <c r="F8" s="68"/>
      <c r="G8" s="67"/>
      <c r="H8" s="67"/>
      <c r="I8" s="35"/>
    </row>
    <row r="9" spans="1:9" ht="15.75" customHeight="1">
      <c r="A9" s="24"/>
      <c r="B9" s="41"/>
      <c r="C9" s="26"/>
      <c r="D9" s="24"/>
      <c r="E9" s="27"/>
      <c r="F9" s="68"/>
      <c r="G9" s="67"/>
      <c r="H9" s="67"/>
      <c r="I9" s="35"/>
    </row>
    <row r="10" spans="1:9" ht="15.75" customHeight="1">
      <c r="A10" s="24"/>
      <c r="B10" s="41"/>
      <c r="C10" s="26"/>
      <c r="D10" s="24"/>
      <c r="E10" s="27"/>
      <c r="F10" s="68"/>
      <c r="G10" s="67"/>
      <c r="H10" s="67"/>
      <c r="I10" s="35"/>
    </row>
    <row r="11" spans="1:9" ht="15.75" customHeight="1">
      <c r="A11" s="24"/>
      <c r="B11" s="41"/>
      <c r="C11" s="26"/>
      <c r="D11" s="24"/>
      <c r="E11" s="27"/>
      <c r="F11" s="68"/>
      <c r="G11" s="67"/>
      <c r="H11" s="67"/>
      <c r="I11" s="35"/>
    </row>
    <row r="12" spans="1:9" ht="15.75" customHeight="1">
      <c r="A12" s="24"/>
      <c r="B12" s="64"/>
      <c r="C12" s="65"/>
      <c r="D12" s="35"/>
      <c r="E12" s="35"/>
      <c r="F12" s="66"/>
      <c r="G12" s="67"/>
      <c r="H12" s="67"/>
      <c r="I12" s="35"/>
    </row>
    <row r="13" spans="1:9" ht="15.75" customHeight="1">
      <c r="A13" s="24"/>
      <c r="B13" s="64"/>
      <c r="C13" s="65"/>
      <c r="D13" s="35"/>
      <c r="E13" s="35"/>
      <c r="F13" s="66"/>
      <c r="G13" s="67"/>
      <c r="H13" s="67"/>
      <c r="I13" s="35"/>
    </row>
    <row r="14" spans="1:9" ht="15.75" customHeight="1">
      <c r="A14" s="24"/>
      <c r="B14" s="41"/>
      <c r="C14" s="26"/>
      <c r="D14" s="24"/>
      <c r="E14" s="28"/>
      <c r="F14" s="67"/>
      <c r="G14" s="67"/>
      <c r="H14" s="67"/>
      <c r="I14" s="35"/>
    </row>
    <row r="15" spans="1:9" ht="15.75" customHeight="1">
      <c r="A15" s="24"/>
      <c r="B15" s="41"/>
      <c r="C15" s="26"/>
      <c r="D15" s="24"/>
      <c r="E15" s="28"/>
      <c r="F15" s="67"/>
      <c r="G15" s="67"/>
      <c r="H15" s="67"/>
      <c r="I15" s="35"/>
    </row>
    <row r="16" spans="1:9" ht="15.75" customHeight="1">
      <c r="A16" s="24"/>
      <c r="B16" s="41"/>
      <c r="C16" s="26"/>
      <c r="D16" s="24"/>
      <c r="E16" s="28"/>
      <c r="F16" s="67"/>
      <c r="G16" s="67"/>
      <c r="H16" s="67"/>
      <c r="I16" s="35"/>
    </row>
    <row r="17" spans="1:9" ht="15.75" customHeight="1">
      <c r="A17" s="24"/>
      <c r="B17" s="25"/>
      <c r="C17" s="26"/>
      <c r="D17" s="24"/>
      <c r="E17" s="28"/>
      <c r="F17" s="28"/>
      <c r="G17" s="28"/>
      <c r="H17" s="28"/>
      <c r="I17" s="35"/>
    </row>
    <row r="18" spans="1:9" ht="15.75" customHeight="1">
      <c r="A18" s="24"/>
      <c r="B18" s="25"/>
      <c r="C18" s="26"/>
      <c r="D18" s="24"/>
      <c r="E18" s="28"/>
      <c r="F18" s="28"/>
      <c r="G18" s="28"/>
      <c r="H18" s="28"/>
      <c r="I18" s="35"/>
    </row>
    <row r="19" spans="1:9" ht="15.75" customHeight="1">
      <c r="A19" s="24"/>
      <c r="B19" s="25"/>
      <c r="C19" s="26"/>
      <c r="D19" s="24"/>
      <c r="E19" s="27"/>
      <c r="F19" s="29"/>
      <c r="G19" s="28"/>
      <c r="H19" s="28"/>
      <c r="I19" s="35"/>
    </row>
    <row r="20" spans="1:9" ht="15.75" customHeight="1">
      <c r="A20" s="24"/>
      <c r="B20" s="25"/>
      <c r="C20" s="26"/>
      <c r="D20" s="24"/>
      <c r="E20" s="27"/>
      <c r="F20" s="29"/>
      <c r="G20" s="28"/>
      <c r="H20" s="28"/>
      <c r="I20" s="35"/>
    </row>
    <row r="21" spans="1:9" ht="15.75" customHeight="1">
      <c r="A21" s="24"/>
      <c r="B21" s="25"/>
      <c r="C21" s="26"/>
      <c r="D21" s="24"/>
      <c r="E21" s="27"/>
      <c r="F21" s="29"/>
      <c r="G21" s="28"/>
      <c r="H21" s="28"/>
      <c r="I21" s="35"/>
    </row>
    <row r="22" spans="1:9" ht="15.75" customHeight="1">
      <c r="A22" s="24"/>
      <c r="B22" s="25"/>
      <c r="C22" s="26"/>
      <c r="D22" s="24"/>
      <c r="E22" s="27"/>
      <c r="F22" s="29"/>
      <c r="G22" s="28"/>
      <c r="H22" s="28"/>
      <c r="I22" s="35"/>
    </row>
    <row r="23" spans="1:9" ht="15.75" customHeight="1">
      <c r="A23" s="24"/>
      <c r="B23" s="25"/>
      <c r="C23" s="26"/>
      <c r="D23" s="24"/>
      <c r="E23" s="27"/>
      <c r="F23" s="29"/>
      <c r="G23" s="28"/>
      <c r="H23" s="28"/>
      <c r="I23" s="35"/>
    </row>
    <row r="24" spans="1:9" ht="15.75" customHeight="1">
      <c r="A24" s="24"/>
      <c r="B24" s="25"/>
      <c r="C24" s="26"/>
      <c r="D24" s="24"/>
      <c r="E24" s="27"/>
      <c r="F24" s="29"/>
      <c r="G24" s="28"/>
      <c r="H24" s="28"/>
      <c r="I24" s="35"/>
    </row>
    <row r="25" spans="1:9" ht="15.75" customHeight="1">
      <c r="A25" s="24"/>
      <c r="B25" s="25"/>
      <c r="C25" s="26"/>
      <c r="D25" s="24"/>
      <c r="E25" s="27"/>
      <c r="F25" s="29"/>
      <c r="G25" s="28"/>
      <c r="H25" s="28"/>
      <c r="I25" s="35"/>
    </row>
    <row r="26" spans="1:9" ht="15.75" customHeight="1">
      <c r="A26" s="24"/>
      <c r="B26" s="25"/>
      <c r="C26" s="26"/>
      <c r="D26" s="24"/>
      <c r="E26" s="27"/>
      <c r="F26" s="29"/>
      <c r="G26" s="28"/>
      <c r="H26" s="28"/>
      <c r="I26" s="35"/>
    </row>
    <row r="27" spans="1:9" ht="15.75" customHeight="1">
      <c r="A27" s="30" t="s">
        <v>582</v>
      </c>
      <c r="B27" s="45"/>
      <c r="C27" s="26"/>
      <c r="D27" s="24"/>
      <c r="E27" s="27">
        <f>SUM(E7:E26)</f>
        <v>0</v>
      </c>
      <c r="F27" s="29">
        <f>SUM(F6:F26)</f>
        <v>0</v>
      </c>
      <c r="G27" s="28">
        <f>SUM(G6:G26)</f>
        <v>0</v>
      </c>
      <c r="H27" s="28">
        <f>SUM(H6:H26)</f>
        <v>0</v>
      </c>
      <c r="I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I2"/>
    <mergeCell ref="A3:I3"/>
    <mergeCell ref="A27:B27"/>
  </mergeCells>
  <hyperlinks>
    <hyperlink ref="A1" location="索引目录!I10" display="返回索引页"/>
    <hyperlink ref="B1" location="流动负债汇总!B10" display="返回"/>
  </hyperlinks>
  <printOptions horizontalCentered="1"/>
  <pageMargins left="0.35" right="0.35" top="0.79" bottom="0.79" header="1.05" footer="0.51"/>
  <pageSetup fitToHeight="0" fitToWidth="1" horizontalDpi="300" verticalDpi="300" orientation="landscape" paperSize="9"/>
  <headerFooter alignWithMargins="0">
    <oddHeader>&amp;R&amp;"宋体,常规"&amp;10表&amp;"Times New Roman,常规"9-5
&amp;"宋体,常规"共&amp;"Times New Roman,常规"&amp;N&amp;"宋体,常规"页第&amp;"Times New Roman,常规"&amp;P&amp;"宋体,常规"页</oddHeader>
  </headerFooter>
</worksheet>
</file>

<file path=xl/worksheets/sheet71.xml><?xml version="1.0" encoding="utf-8"?>
<worksheet xmlns="http://schemas.openxmlformats.org/spreadsheetml/2006/main" xmlns:r="http://schemas.openxmlformats.org/officeDocument/2006/relationships">
  <sheetPr>
    <pageSetUpPr fitToPage="1"/>
  </sheetPr>
  <dimension ref="A1:H29"/>
  <sheetViews>
    <sheetView workbookViewId="0" topLeftCell="A1">
      <selection activeCell="B6" sqref="B6:H6"/>
    </sheetView>
  </sheetViews>
  <sheetFormatPr defaultColWidth="8.75390625" defaultRowHeight="15.75" customHeight="1" outlineLevelCol="1"/>
  <cols>
    <col min="1" max="1" width="6.375" style="13" customWidth="1"/>
    <col min="2" max="2" width="28.50390625" style="13" customWidth="1"/>
    <col min="3" max="3" width="12.50390625" style="13" customWidth="1"/>
    <col min="4" max="4" width="19.375" style="13" customWidth="1" outlineLevel="1"/>
    <col min="5" max="7" width="19.375" style="13" customWidth="1"/>
    <col min="8" max="8" width="18.125" style="13" customWidth="1"/>
    <col min="9" max="32" width="9.00390625" style="13" bestFit="1" customWidth="1"/>
    <col min="33" max="16384" width="8.75390625" style="13" customWidth="1"/>
  </cols>
  <sheetData>
    <row r="1" spans="1:8" ht="15">
      <c r="A1" s="14" t="s">
        <v>98</v>
      </c>
      <c r="B1" s="15" t="s">
        <v>223</v>
      </c>
      <c r="C1" s="16"/>
      <c r="D1" s="16"/>
      <c r="E1" s="16"/>
      <c r="F1" s="16"/>
      <c r="G1" s="16"/>
      <c r="H1" s="16"/>
    </row>
    <row r="2" spans="1:8" s="11" customFormat="1" ht="30" customHeight="1">
      <c r="A2" s="17" t="s">
        <v>587</v>
      </c>
      <c r="B2" s="18"/>
      <c r="C2" s="18"/>
      <c r="D2" s="18"/>
      <c r="E2" s="18"/>
      <c r="F2" s="18"/>
      <c r="G2" s="18"/>
      <c r="H2" s="18"/>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34" t="s">
        <v>100</v>
      </c>
    </row>
    <row r="5" spans="1:8" s="12" customFormat="1" ht="15.75" customHeight="1">
      <c r="A5" s="21" t="s">
        <v>173</v>
      </c>
      <c r="B5" s="21" t="s">
        <v>395</v>
      </c>
      <c r="C5" s="21" t="s">
        <v>342</v>
      </c>
      <c r="D5" s="22" t="s">
        <v>205</v>
      </c>
      <c r="E5" s="23" t="s">
        <v>206</v>
      </c>
      <c r="F5" s="21" t="s">
        <v>207</v>
      </c>
      <c r="G5" s="21" t="s">
        <v>208</v>
      </c>
      <c r="H5" s="21" t="s">
        <v>176</v>
      </c>
    </row>
    <row r="6" spans="1:8" ht="15.75" customHeight="1">
      <c r="A6" s="24">
        <v>1</v>
      </c>
      <c r="B6" s="41" t="s">
        <v>588</v>
      </c>
      <c r="C6" s="26"/>
      <c r="D6" s="27"/>
      <c r="E6" s="29"/>
      <c r="F6" s="28"/>
      <c r="G6" s="28"/>
      <c r="H6" s="35"/>
    </row>
    <row r="7" spans="1:8" ht="15.75" customHeight="1">
      <c r="A7" s="24">
        <v>2</v>
      </c>
      <c r="B7" s="41" t="s">
        <v>589</v>
      </c>
      <c r="C7" s="26"/>
      <c r="D7" s="27"/>
      <c r="E7" s="29"/>
      <c r="F7" s="28"/>
      <c r="G7" s="28"/>
      <c r="H7" s="35"/>
    </row>
    <row r="8" spans="1:8" ht="15.75" customHeight="1">
      <c r="A8" s="24">
        <v>3</v>
      </c>
      <c r="B8" s="41" t="s">
        <v>590</v>
      </c>
      <c r="C8" s="26"/>
      <c r="D8" s="27"/>
      <c r="E8" s="29"/>
      <c r="F8" s="28"/>
      <c r="G8" s="28"/>
      <c r="H8" s="35"/>
    </row>
    <row r="9" spans="1:8" ht="15.75" customHeight="1">
      <c r="A9" s="24">
        <v>4</v>
      </c>
      <c r="B9" s="41" t="s">
        <v>591</v>
      </c>
      <c r="C9" s="26"/>
      <c r="D9" s="27"/>
      <c r="E9" s="29"/>
      <c r="F9" s="28"/>
      <c r="G9" s="28"/>
      <c r="H9" s="35"/>
    </row>
    <row r="10" spans="1:8" ht="15.75" customHeight="1">
      <c r="A10" s="24">
        <v>5</v>
      </c>
      <c r="B10" s="41" t="s">
        <v>592</v>
      </c>
      <c r="C10" s="26"/>
      <c r="D10" s="27"/>
      <c r="E10" s="29"/>
      <c r="F10" s="28"/>
      <c r="G10" s="28"/>
      <c r="H10" s="35"/>
    </row>
    <row r="11" spans="1:8" ht="15.75" customHeight="1">
      <c r="A11" s="24">
        <v>6</v>
      </c>
      <c r="B11" s="41" t="s">
        <v>593</v>
      </c>
      <c r="C11" s="26"/>
      <c r="D11" s="27"/>
      <c r="E11" s="29"/>
      <c r="F11" s="28"/>
      <c r="G11" s="28"/>
      <c r="H11" s="35"/>
    </row>
    <row r="12" spans="1:8" ht="15.75" customHeight="1">
      <c r="A12" s="24">
        <v>7</v>
      </c>
      <c r="B12" s="41" t="s">
        <v>594</v>
      </c>
      <c r="C12" s="26"/>
      <c r="D12" s="27"/>
      <c r="E12" s="29"/>
      <c r="F12" s="28"/>
      <c r="G12" s="28"/>
      <c r="H12" s="35"/>
    </row>
    <row r="13" spans="1:8" ht="15.75" customHeight="1">
      <c r="A13" s="24">
        <v>8</v>
      </c>
      <c r="B13" s="41" t="s">
        <v>595</v>
      </c>
      <c r="C13" s="26"/>
      <c r="D13" s="27"/>
      <c r="E13" s="29"/>
      <c r="F13" s="28"/>
      <c r="G13" s="28"/>
      <c r="H13" s="35"/>
    </row>
    <row r="14" spans="1:8" ht="15.75" customHeight="1">
      <c r="A14" s="24">
        <v>9</v>
      </c>
      <c r="B14" s="41" t="s">
        <v>596</v>
      </c>
      <c r="C14" s="26"/>
      <c r="D14" s="27"/>
      <c r="E14" s="29"/>
      <c r="F14" s="28"/>
      <c r="G14" s="28"/>
      <c r="H14" s="35"/>
    </row>
    <row r="15" spans="1:8" ht="15.75" customHeight="1">
      <c r="A15" s="24">
        <v>10</v>
      </c>
      <c r="B15" s="41" t="s">
        <v>597</v>
      </c>
      <c r="C15" s="26"/>
      <c r="D15" s="27"/>
      <c r="E15" s="29"/>
      <c r="F15" s="28"/>
      <c r="G15" s="28"/>
      <c r="H15" s="35"/>
    </row>
    <row r="16" spans="1:8" ht="15.75" customHeight="1">
      <c r="A16" s="24">
        <v>11</v>
      </c>
      <c r="B16" s="41" t="s">
        <v>598</v>
      </c>
      <c r="C16" s="26"/>
      <c r="D16" s="27"/>
      <c r="E16" s="29"/>
      <c r="F16" s="28"/>
      <c r="G16" s="28"/>
      <c r="H16" s="35"/>
    </row>
    <row r="17" spans="1:8" ht="15.75" customHeight="1">
      <c r="A17" s="24">
        <v>12</v>
      </c>
      <c r="B17" s="41" t="s">
        <v>599</v>
      </c>
      <c r="C17" s="26"/>
      <c r="D17" s="27"/>
      <c r="E17" s="29"/>
      <c r="F17" s="28"/>
      <c r="G17" s="28"/>
      <c r="H17" s="35"/>
    </row>
    <row r="18" spans="1:8" ht="15.75" customHeight="1">
      <c r="A18" s="24">
        <v>13</v>
      </c>
      <c r="B18" s="41" t="s">
        <v>600</v>
      </c>
      <c r="C18" s="26"/>
      <c r="D18" s="27"/>
      <c r="E18" s="29"/>
      <c r="F18" s="28"/>
      <c r="G18" s="28"/>
      <c r="H18" s="35"/>
    </row>
    <row r="19" spans="1:8" ht="15.75" customHeight="1">
      <c r="A19" s="24">
        <v>14</v>
      </c>
      <c r="B19" s="41" t="s">
        <v>601</v>
      </c>
      <c r="C19" s="26"/>
      <c r="D19" s="27"/>
      <c r="E19" s="29"/>
      <c r="F19" s="28"/>
      <c r="G19" s="28"/>
      <c r="H19" s="35"/>
    </row>
    <row r="20" spans="1:8" ht="15.75" customHeight="1">
      <c r="A20" s="24"/>
      <c r="B20" s="41"/>
      <c r="C20" s="26"/>
      <c r="D20" s="27"/>
      <c r="E20" s="29"/>
      <c r="F20" s="28"/>
      <c r="G20" s="28"/>
      <c r="H20" s="35"/>
    </row>
    <row r="21" spans="1:8" ht="15.75" customHeight="1">
      <c r="A21" s="24"/>
      <c r="B21" s="25"/>
      <c r="C21" s="26"/>
      <c r="D21" s="27"/>
      <c r="E21" s="29"/>
      <c r="F21" s="28"/>
      <c r="G21" s="28"/>
      <c r="H21" s="35"/>
    </row>
    <row r="22" spans="1:8" ht="15.75" customHeight="1">
      <c r="A22" s="24"/>
      <c r="B22" s="25"/>
      <c r="C22" s="26"/>
      <c r="D22" s="27"/>
      <c r="E22" s="29"/>
      <c r="F22" s="28"/>
      <c r="G22" s="28"/>
      <c r="H22" s="35"/>
    </row>
    <row r="23" spans="1:8" ht="15.75" customHeight="1">
      <c r="A23" s="24"/>
      <c r="B23" s="25"/>
      <c r="C23" s="26"/>
      <c r="D23" s="27"/>
      <c r="E23" s="29"/>
      <c r="F23" s="28"/>
      <c r="G23" s="28"/>
      <c r="H23" s="35"/>
    </row>
    <row r="24" spans="1:8" ht="15.75" customHeight="1">
      <c r="A24" s="24"/>
      <c r="B24" s="25"/>
      <c r="C24" s="26"/>
      <c r="D24" s="27"/>
      <c r="E24" s="29"/>
      <c r="F24" s="28"/>
      <c r="G24" s="28"/>
      <c r="H24" s="35"/>
    </row>
    <row r="25" spans="1:8" ht="15.75" customHeight="1">
      <c r="A25" s="24"/>
      <c r="B25" s="25"/>
      <c r="C25" s="26"/>
      <c r="D25" s="27"/>
      <c r="E25" s="29"/>
      <c r="F25" s="28"/>
      <c r="G25" s="28"/>
      <c r="H25" s="35"/>
    </row>
    <row r="26" spans="1:8" ht="15.75" customHeight="1">
      <c r="A26" s="24"/>
      <c r="B26" s="25"/>
      <c r="C26" s="26"/>
      <c r="D26" s="27"/>
      <c r="E26" s="29"/>
      <c r="F26" s="28"/>
      <c r="G26" s="28"/>
      <c r="H26" s="35"/>
    </row>
    <row r="27" spans="1:8" ht="15.75" customHeight="1">
      <c r="A27" s="30" t="s">
        <v>602</v>
      </c>
      <c r="B27" s="45"/>
      <c r="C27" s="26"/>
      <c r="D27" s="27">
        <f>SUM(D6:D26)</f>
        <v>0</v>
      </c>
      <c r="E27" s="29">
        <f>SUM(E6:E26)</f>
        <v>0</v>
      </c>
      <c r="F27" s="28">
        <f>SUM(F6:F26)</f>
        <v>0</v>
      </c>
      <c r="G27" s="28">
        <f>SUM(G6:G26)</f>
        <v>0</v>
      </c>
      <c r="H27" s="35"/>
    </row>
    <row r="28" spans="1:6" ht="15.75" customHeight="1">
      <c r="A28" s="32" t="str">
        <f>'填表说明'!B12</f>
        <v>资产占有单位填表人：</v>
      </c>
      <c r="F28" s="20" t="str">
        <f>'填表说明'!B8</f>
        <v>评估人员：</v>
      </c>
    </row>
    <row r="29" ht="15.75" customHeight="1">
      <c r="A29" s="32" t="str">
        <f>'填表说明'!B16</f>
        <v>填表日期：2017年01月10日</v>
      </c>
    </row>
  </sheetData>
  <sheetProtection/>
  <mergeCells count="3">
    <mergeCell ref="A2:H2"/>
    <mergeCell ref="A3:H3"/>
    <mergeCell ref="A27:B27"/>
  </mergeCells>
  <hyperlinks>
    <hyperlink ref="A1" location="索引目录!I11" display="返回索引页"/>
    <hyperlink ref="B1" location="流动负债汇总!B11" display="返回"/>
  </hyperlinks>
  <printOptions horizontalCentered="1"/>
  <pageMargins left="0.35" right="0.35" top="0.79" bottom="0.79" header="1.03" footer="0.51"/>
  <pageSetup fitToHeight="0" fitToWidth="1" horizontalDpi="300" verticalDpi="300" orientation="landscape" paperSize="9" scale="92"/>
  <headerFooter alignWithMargins="0">
    <oddHeader>&amp;R&amp;"宋体,常规"&amp;10表&amp;"Times New Roman,常规"9-6
&amp;"宋体,常规"共&amp;"Times New Roman,常规"&amp;N&amp;"宋体,常规"页第&amp;"Times New Roman,常规"&amp;P&amp;"宋体,常规"页</oddHeader>
  </headerFooter>
</worksheet>
</file>

<file path=xl/worksheets/sheet72.xml><?xml version="1.0" encoding="utf-8"?>
<worksheet xmlns="http://schemas.openxmlformats.org/spreadsheetml/2006/main" xmlns:r="http://schemas.openxmlformats.org/officeDocument/2006/relationships">
  <sheetPr>
    <tabColor indexed="10"/>
    <pageSetUpPr fitToPage="1"/>
  </sheetPr>
  <dimension ref="A1:I29"/>
  <sheetViews>
    <sheetView workbookViewId="0" topLeftCell="A4">
      <selection activeCell="H15" sqref="H15"/>
    </sheetView>
  </sheetViews>
  <sheetFormatPr defaultColWidth="8.75390625" defaultRowHeight="15.75" customHeight="1" outlineLevelCol="1"/>
  <cols>
    <col min="1" max="1" width="6.125" style="13" customWidth="1"/>
    <col min="2" max="2" width="23.25390625" style="13" customWidth="1"/>
    <col min="3" max="3" width="12.50390625" style="13" customWidth="1"/>
    <col min="4" max="4" width="12.00390625" style="13" customWidth="1"/>
    <col min="5" max="5" width="16.875" style="13" hidden="1" customWidth="1" outlineLevel="1"/>
    <col min="6" max="6" width="16.875" style="13" customWidth="1" collapsed="1"/>
    <col min="7" max="7" width="16.875" style="13" hidden="1" customWidth="1"/>
    <col min="8" max="8" width="16.875" style="13" customWidth="1"/>
    <col min="9" max="9" width="14.875" style="13" customWidth="1"/>
    <col min="10" max="32" width="9.00390625" style="13" bestFit="1" customWidth="1"/>
    <col min="33" max="16384" width="8.75390625" style="13" customWidth="1"/>
  </cols>
  <sheetData>
    <row r="1" spans="1:9" ht="15">
      <c r="A1" s="14" t="s">
        <v>98</v>
      </c>
      <c r="B1" s="15" t="s">
        <v>223</v>
      </c>
      <c r="C1" s="16"/>
      <c r="D1" s="16"/>
      <c r="E1" s="16"/>
      <c r="F1" s="16"/>
      <c r="G1" s="16"/>
      <c r="H1" s="16"/>
      <c r="I1" s="16"/>
    </row>
    <row r="2" spans="1:9" s="11" customFormat="1" ht="30" customHeight="1">
      <c r="A2" s="17" t="s">
        <v>603</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604</v>
      </c>
      <c r="C5" s="21" t="s">
        <v>342</v>
      </c>
      <c r="D5" s="21" t="s">
        <v>605</v>
      </c>
      <c r="E5" s="22" t="s">
        <v>205</v>
      </c>
      <c r="F5" s="23" t="s">
        <v>206</v>
      </c>
      <c r="G5" s="21" t="s">
        <v>207</v>
      </c>
      <c r="H5" s="21" t="s">
        <v>208</v>
      </c>
      <c r="I5" s="21" t="s">
        <v>176</v>
      </c>
    </row>
    <row r="6" spans="1:9" ht="15.75" customHeight="1">
      <c r="A6" s="24">
        <v>1</v>
      </c>
      <c r="B6" s="41" t="s">
        <v>606</v>
      </c>
      <c r="C6" s="26"/>
      <c r="D6" s="21" t="s">
        <v>607</v>
      </c>
      <c r="E6" s="27"/>
      <c r="F6" s="29">
        <v>331189.16</v>
      </c>
      <c r="G6" s="28"/>
      <c r="H6" s="29">
        <v>331189.16</v>
      </c>
      <c r="I6" s="35"/>
    </row>
    <row r="7" spans="1:9" ht="15.75" customHeight="1">
      <c r="A7" s="24">
        <v>2</v>
      </c>
      <c r="B7" s="41" t="s">
        <v>608</v>
      </c>
      <c r="C7" s="26"/>
      <c r="D7" s="21" t="s">
        <v>609</v>
      </c>
      <c r="E7" s="27"/>
      <c r="F7" s="29">
        <v>30332.96</v>
      </c>
      <c r="G7" s="28"/>
      <c r="H7" s="29">
        <v>30332.96</v>
      </c>
      <c r="I7" s="35"/>
    </row>
    <row r="8" spans="1:9" ht="15.75" customHeight="1">
      <c r="A8" s="24">
        <v>3</v>
      </c>
      <c r="B8" s="25" t="s">
        <v>610</v>
      </c>
      <c r="C8" s="26"/>
      <c r="D8" s="21" t="s">
        <v>611</v>
      </c>
      <c r="E8" s="27"/>
      <c r="F8" s="29">
        <v>21666.4</v>
      </c>
      <c r="G8" s="28"/>
      <c r="H8" s="29">
        <v>21666.4</v>
      </c>
      <c r="I8" s="35"/>
    </row>
    <row r="9" spans="1:9" ht="15.75" customHeight="1">
      <c r="A9" s="24">
        <v>4</v>
      </c>
      <c r="B9" s="41" t="s">
        <v>606</v>
      </c>
      <c r="C9" s="26"/>
      <c r="D9" s="21" t="s">
        <v>612</v>
      </c>
      <c r="E9" s="27"/>
      <c r="F9" s="29">
        <v>2072827.08</v>
      </c>
      <c r="G9" s="28"/>
      <c r="H9" s="29">
        <v>2072827.08</v>
      </c>
      <c r="I9" s="35"/>
    </row>
    <row r="10" spans="1:9" ht="15.75" customHeight="1">
      <c r="A10" s="24"/>
      <c r="B10" s="25"/>
      <c r="C10" s="26"/>
      <c r="D10" s="24"/>
      <c r="E10" s="27"/>
      <c r="F10" s="29"/>
      <c r="G10" s="28"/>
      <c r="H10" s="28"/>
      <c r="I10" s="35"/>
    </row>
    <row r="11" spans="1:9" ht="15.75" customHeight="1">
      <c r="A11" s="24"/>
      <c r="B11" s="25"/>
      <c r="C11" s="26"/>
      <c r="D11" s="24"/>
      <c r="E11" s="27"/>
      <c r="F11" s="29"/>
      <c r="G11" s="28"/>
      <c r="H11" s="28"/>
      <c r="I11" s="35"/>
    </row>
    <row r="12" spans="1:9" ht="15.75" customHeight="1">
      <c r="A12" s="24"/>
      <c r="B12" s="25"/>
      <c r="C12" s="26"/>
      <c r="D12" s="24"/>
      <c r="E12" s="27"/>
      <c r="F12" s="29"/>
      <c r="G12" s="28"/>
      <c r="H12" s="28"/>
      <c r="I12" s="35"/>
    </row>
    <row r="13" spans="1:9" ht="15.75" customHeight="1">
      <c r="A13" s="24"/>
      <c r="B13" s="25"/>
      <c r="C13" s="26"/>
      <c r="D13" s="24"/>
      <c r="E13" s="27"/>
      <c r="F13" s="29"/>
      <c r="G13" s="28"/>
      <c r="H13" s="28"/>
      <c r="I13" s="35"/>
    </row>
    <row r="14" spans="1:9" ht="15.75" customHeight="1">
      <c r="A14" s="24"/>
      <c r="B14" s="25"/>
      <c r="C14" s="26"/>
      <c r="D14" s="24"/>
      <c r="E14" s="27"/>
      <c r="F14" s="29"/>
      <c r="G14" s="28"/>
      <c r="H14" s="28"/>
      <c r="I14" s="35"/>
    </row>
    <row r="15" spans="1:9" ht="15.75" customHeight="1">
      <c r="A15" s="24"/>
      <c r="B15" s="25"/>
      <c r="C15" s="26"/>
      <c r="D15" s="24"/>
      <c r="E15" s="27"/>
      <c r="F15" s="29"/>
      <c r="G15" s="28"/>
      <c r="H15" s="28"/>
      <c r="I15" s="35"/>
    </row>
    <row r="16" spans="1:9" ht="15.75" customHeight="1">
      <c r="A16" s="24"/>
      <c r="B16" s="25"/>
      <c r="C16" s="26"/>
      <c r="D16" s="24"/>
      <c r="E16" s="27"/>
      <c r="F16" s="29"/>
      <c r="G16" s="28"/>
      <c r="H16" s="28"/>
      <c r="I16" s="35"/>
    </row>
    <row r="17" spans="1:9" ht="15.75" customHeight="1">
      <c r="A17" s="24"/>
      <c r="B17" s="25"/>
      <c r="C17" s="26"/>
      <c r="D17" s="24"/>
      <c r="E17" s="27"/>
      <c r="F17" s="29"/>
      <c r="G17" s="28"/>
      <c r="H17" s="28"/>
      <c r="I17" s="35"/>
    </row>
    <row r="18" spans="1:9" ht="15.75" customHeight="1">
      <c r="A18" s="24"/>
      <c r="B18" s="25"/>
      <c r="C18" s="26"/>
      <c r="D18" s="24"/>
      <c r="E18" s="27"/>
      <c r="F18" s="29"/>
      <c r="G18" s="28"/>
      <c r="H18" s="28"/>
      <c r="I18" s="35"/>
    </row>
    <row r="19" spans="1:9" ht="15.75" customHeight="1">
      <c r="A19" s="24"/>
      <c r="B19" s="25"/>
      <c r="C19" s="26"/>
      <c r="D19" s="24"/>
      <c r="E19" s="27"/>
      <c r="F19" s="29"/>
      <c r="G19" s="28"/>
      <c r="H19" s="28"/>
      <c r="I19" s="35"/>
    </row>
    <row r="20" spans="1:9" ht="15.75" customHeight="1">
      <c r="A20" s="24"/>
      <c r="B20" s="25"/>
      <c r="C20" s="26"/>
      <c r="D20" s="24"/>
      <c r="E20" s="27"/>
      <c r="F20" s="29"/>
      <c r="G20" s="28"/>
      <c r="H20" s="28"/>
      <c r="I20" s="35"/>
    </row>
    <row r="21" spans="1:9" ht="15.75" customHeight="1">
      <c r="A21" s="24"/>
      <c r="B21" s="25"/>
      <c r="C21" s="26"/>
      <c r="D21" s="24"/>
      <c r="E21" s="27"/>
      <c r="F21" s="29"/>
      <c r="G21" s="28"/>
      <c r="H21" s="28"/>
      <c r="I21" s="35"/>
    </row>
    <row r="22" spans="1:9" ht="15.75" customHeight="1">
      <c r="A22" s="24"/>
      <c r="B22" s="25"/>
      <c r="C22" s="26"/>
      <c r="D22" s="24"/>
      <c r="E22" s="27"/>
      <c r="F22" s="29"/>
      <c r="G22" s="28"/>
      <c r="H22" s="28"/>
      <c r="I22" s="35"/>
    </row>
    <row r="23" spans="1:9" ht="15.75" customHeight="1">
      <c r="A23" s="24"/>
      <c r="B23" s="25"/>
      <c r="C23" s="26"/>
      <c r="D23" s="24"/>
      <c r="E23" s="27"/>
      <c r="F23" s="29"/>
      <c r="G23" s="28"/>
      <c r="H23" s="28"/>
      <c r="I23" s="35"/>
    </row>
    <row r="24" spans="1:9" ht="15.75" customHeight="1">
      <c r="A24" s="24"/>
      <c r="B24" s="25"/>
      <c r="C24" s="26"/>
      <c r="D24" s="24"/>
      <c r="E24" s="27"/>
      <c r="F24" s="29"/>
      <c r="G24" s="28"/>
      <c r="H24" s="28"/>
      <c r="I24" s="35"/>
    </row>
    <row r="25" spans="1:9" ht="15.75" customHeight="1">
      <c r="A25" s="24"/>
      <c r="B25" s="25"/>
      <c r="C25" s="26"/>
      <c r="D25" s="24"/>
      <c r="E25" s="27"/>
      <c r="F25" s="29"/>
      <c r="G25" s="28"/>
      <c r="H25" s="28"/>
      <c r="I25" s="35"/>
    </row>
    <row r="26" spans="1:9" ht="15.75" customHeight="1">
      <c r="A26" s="24"/>
      <c r="B26" s="25"/>
      <c r="C26" s="26"/>
      <c r="D26" s="24"/>
      <c r="E26" s="27"/>
      <c r="F26" s="29"/>
      <c r="G26" s="28"/>
      <c r="H26" s="28"/>
      <c r="I26" s="35"/>
    </row>
    <row r="27" spans="1:9" ht="15.75" customHeight="1">
      <c r="A27" s="30" t="s">
        <v>613</v>
      </c>
      <c r="B27" s="45"/>
      <c r="C27" s="26"/>
      <c r="D27" s="24"/>
      <c r="E27" s="27">
        <f>SUM(E6:E26)</f>
        <v>0</v>
      </c>
      <c r="F27" s="29">
        <f>SUM(F6:F26)</f>
        <v>2456015.6</v>
      </c>
      <c r="G27" s="28">
        <f>SUM(G6:G26)</f>
        <v>0</v>
      </c>
      <c r="H27" s="28">
        <f>SUM(H6:H26)</f>
        <v>2456015.6</v>
      </c>
      <c r="I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I2"/>
    <mergeCell ref="A3:I3"/>
    <mergeCell ref="A27:B27"/>
  </mergeCells>
  <hyperlinks>
    <hyperlink ref="A1" location="索引目录!I12" display="返回索引页"/>
    <hyperlink ref="B1" location="流动负债汇总!B12" display="返回"/>
  </hyperlinks>
  <printOptions horizontalCentered="1"/>
  <pageMargins left="0.35" right="0.35" top="0.79" bottom="0.79" header="1.01" footer="0.51"/>
  <pageSetup fitToHeight="0" fitToWidth="1" horizontalDpi="300" verticalDpi="300" orientation="landscape" paperSize="9"/>
  <headerFooter alignWithMargins="0">
    <oddHeader>&amp;R&amp;"宋体,常规"&amp;10表&amp;"Times New Roman,常规"9-7
&amp;"宋体,常规"共&amp;"Times New Roman,常规"&amp;N&amp;"宋体,常规"页第&amp;"Times New Roman,常规"&amp;P&amp;"宋体,常规"页</oddHeader>
  </headerFooter>
</worksheet>
</file>

<file path=xl/worksheets/sheet73.xml><?xml version="1.0" encoding="utf-8"?>
<worksheet xmlns="http://schemas.openxmlformats.org/spreadsheetml/2006/main" xmlns:r="http://schemas.openxmlformats.org/officeDocument/2006/relationships">
  <sheetPr>
    <pageSetUpPr fitToPage="1"/>
  </sheetPr>
  <dimension ref="A1:L29"/>
  <sheetViews>
    <sheetView workbookViewId="0" topLeftCell="A4">
      <selection activeCell="A5" sqref="A5"/>
    </sheetView>
  </sheetViews>
  <sheetFormatPr defaultColWidth="8.75390625" defaultRowHeight="15.75" customHeight="1" outlineLevelCol="1"/>
  <cols>
    <col min="1" max="1" width="5.00390625" style="13" customWidth="1"/>
    <col min="2" max="2" width="20.375" style="13" customWidth="1"/>
    <col min="3" max="3" width="9.00390625" style="13" bestFit="1" customWidth="1"/>
    <col min="4" max="4" width="11.00390625" style="13" customWidth="1"/>
    <col min="5" max="5" width="11.375" style="13" bestFit="1" customWidth="1"/>
    <col min="6" max="6" width="7.00390625" style="13" customWidth="1"/>
    <col min="7" max="7" width="12.625" style="13" customWidth="1" outlineLevel="1"/>
    <col min="8" max="11" width="12.625" style="13" customWidth="1"/>
    <col min="12" max="32" width="9.00390625" style="13" bestFit="1" customWidth="1"/>
    <col min="33" max="16384" width="8.75390625" style="13" customWidth="1"/>
  </cols>
  <sheetData>
    <row r="1" spans="1:12" ht="14.25">
      <c r="A1" s="14" t="s">
        <v>98</v>
      </c>
      <c r="B1" s="15" t="s">
        <v>223</v>
      </c>
      <c r="C1" s="16"/>
      <c r="D1" s="16"/>
      <c r="E1" s="16"/>
      <c r="F1" s="16"/>
      <c r="G1" s="16"/>
      <c r="H1" s="16"/>
      <c r="I1" s="16"/>
      <c r="J1" s="16"/>
      <c r="K1" s="16"/>
      <c r="L1" s="16"/>
    </row>
    <row r="2" spans="1:12" s="11" customFormat="1" ht="30" customHeight="1">
      <c r="A2" s="17" t="s">
        <v>614</v>
      </c>
      <c r="B2" s="18"/>
      <c r="C2" s="18"/>
      <c r="D2" s="18"/>
      <c r="E2" s="18"/>
      <c r="F2" s="18"/>
      <c r="G2" s="18"/>
      <c r="H2" s="18"/>
      <c r="I2" s="18"/>
      <c r="J2" s="18"/>
      <c r="K2" s="18"/>
      <c r="L2" s="18"/>
    </row>
    <row r="3" spans="1:12" ht="13.5" customHeight="1">
      <c r="A3" s="19" t="str">
        <f>'填表说明'!B9</f>
        <v>评估基准日：2016年12月31日</v>
      </c>
      <c r="B3" s="19"/>
      <c r="C3" s="19"/>
      <c r="D3" s="19"/>
      <c r="E3" s="19"/>
      <c r="F3" s="19"/>
      <c r="G3" s="19"/>
      <c r="H3" s="19"/>
      <c r="I3" s="33"/>
      <c r="J3" s="33"/>
      <c r="K3" s="33"/>
      <c r="L3" s="33"/>
    </row>
    <row r="4" spans="1:12" ht="15.75" customHeight="1">
      <c r="A4" s="20" t="str">
        <f>'填表说明'!B11</f>
        <v>资产占有单位名称：黑龙江斯达特兽药有限公司</v>
      </c>
      <c r="L4" s="34" t="s">
        <v>100</v>
      </c>
    </row>
    <row r="5" spans="1:12" s="12" customFormat="1" ht="15.75" customHeight="1">
      <c r="A5" s="21" t="s">
        <v>173</v>
      </c>
      <c r="B5" s="21" t="s">
        <v>332</v>
      </c>
      <c r="C5" s="21" t="s">
        <v>342</v>
      </c>
      <c r="D5" s="21" t="s">
        <v>360</v>
      </c>
      <c r="E5" s="21" t="s">
        <v>361</v>
      </c>
      <c r="F5" s="21" t="s">
        <v>362</v>
      </c>
      <c r="G5" s="22" t="s">
        <v>205</v>
      </c>
      <c r="H5" s="45" t="s">
        <v>206</v>
      </c>
      <c r="I5" s="21" t="s">
        <v>207</v>
      </c>
      <c r="J5" s="21" t="s">
        <v>208</v>
      </c>
      <c r="K5" s="21" t="s">
        <v>228</v>
      </c>
      <c r="L5" s="21" t="s">
        <v>176</v>
      </c>
    </row>
    <row r="6" spans="1:12" ht="15.75" customHeight="1">
      <c r="A6" s="24"/>
      <c r="B6" s="25"/>
      <c r="C6" s="26"/>
      <c r="D6" s="28"/>
      <c r="E6" s="24"/>
      <c r="F6" s="24"/>
      <c r="G6" s="27"/>
      <c r="H6" s="29"/>
      <c r="I6" s="28"/>
      <c r="J6" s="28"/>
      <c r="K6" s="28">
        <f aca="true" t="shared" si="0" ref="K6:K25">IF(I6=0,"",(J6-I6)/I6*100)</f>
      </c>
      <c r="L6" s="35"/>
    </row>
    <row r="7" spans="1:12" ht="15.75" customHeight="1">
      <c r="A7" s="24"/>
      <c r="B7" s="25"/>
      <c r="C7" s="26"/>
      <c r="D7" s="28"/>
      <c r="E7" s="24"/>
      <c r="F7" s="24"/>
      <c r="G7" s="27"/>
      <c r="H7" s="29"/>
      <c r="I7" s="28"/>
      <c r="J7" s="28"/>
      <c r="K7" s="28">
        <f t="shared" si="0"/>
      </c>
      <c r="L7" s="35"/>
    </row>
    <row r="8" spans="1:12" ht="15.75" customHeight="1">
      <c r="A8" s="24"/>
      <c r="B8" s="25"/>
      <c r="C8" s="26"/>
      <c r="D8" s="28"/>
      <c r="E8" s="24"/>
      <c r="F8" s="24"/>
      <c r="G8" s="27"/>
      <c r="H8" s="29"/>
      <c r="I8" s="28"/>
      <c r="J8" s="28"/>
      <c r="K8" s="28">
        <f t="shared" si="0"/>
      </c>
      <c r="L8" s="35"/>
    </row>
    <row r="9" spans="1:12" ht="15.75" customHeight="1">
      <c r="A9" s="24"/>
      <c r="B9" s="25"/>
      <c r="C9" s="26"/>
      <c r="D9" s="28"/>
      <c r="E9" s="24"/>
      <c r="F9" s="24"/>
      <c r="G9" s="27"/>
      <c r="H9" s="29"/>
      <c r="I9" s="28"/>
      <c r="J9" s="28"/>
      <c r="K9" s="28">
        <f t="shared" si="0"/>
      </c>
      <c r="L9" s="35"/>
    </row>
    <row r="10" spans="1:12" ht="15.75" customHeight="1">
      <c r="A10" s="24"/>
      <c r="B10" s="25"/>
      <c r="C10" s="26"/>
      <c r="D10" s="28"/>
      <c r="E10" s="24"/>
      <c r="F10" s="24"/>
      <c r="G10" s="27"/>
      <c r="H10" s="29"/>
      <c r="I10" s="28"/>
      <c r="J10" s="28"/>
      <c r="K10" s="28">
        <f t="shared" si="0"/>
      </c>
      <c r="L10" s="35"/>
    </row>
    <row r="11" spans="1:12" ht="15.75" customHeight="1">
      <c r="A11" s="24"/>
      <c r="B11" s="25"/>
      <c r="C11" s="26"/>
      <c r="D11" s="28"/>
      <c r="E11" s="24"/>
      <c r="F11" s="24"/>
      <c r="G11" s="27"/>
      <c r="H11" s="29"/>
      <c r="I11" s="28"/>
      <c r="J11" s="28"/>
      <c r="K11" s="28">
        <f t="shared" si="0"/>
      </c>
      <c r="L11" s="35"/>
    </row>
    <row r="12" spans="1:12" ht="15.75" customHeight="1">
      <c r="A12" s="24"/>
      <c r="B12" s="25"/>
      <c r="C12" s="26"/>
      <c r="D12" s="28"/>
      <c r="E12" s="24"/>
      <c r="F12" s="24"/>
      <c r="G12" s="27"/>
      <c r="H12" s="29"/>
      <c r="I12" s="28"/>
      <c r="J12" s="28"/>
      <c r="K12" s="28">
        <f t="shared" si="0"/>
      </c>
      <c r="L12" s="35"/>
    </row>
    <row r="13" spans="1:12" ht="15.75" customHeight="1">
      <c r="A13" s="24"/>
      <c r="B13" s="25"/>
      <c r="C13" s="26"/>
      <c r="D13" s="28"/>
      <c r="E13" s="24"/>
      <c r="F13" s="24"/>
      <c r="G13" s="27"/>
      <c r="H13" s="29"/>
      <c r="I13" s="28"/>
      <c r="J13" s="28"/>
      <c r="K13" s="28">
        <f t="shared" si="0"/>
      </c>
      <c r="L13" s="35"/>
    </row>
    <row r="14" spans="1:12" ht="15.75" customHeight="1">
      <c r="A14" s="24"/>
      <c r="B14" s="25"/>
      <c r="C14" s="26"/>
      <c r="D14" s="28"/>
      <c r="E14" s="24"/>
      <c r="F14" s="24"/>
      <c r="G14" s="27"/>
      <c r="H14" s="29"/>
      <c r="I14" s="28"/>
      <c r="J14" s="28"/>
      <c r="K14" s="28">
        <f t="shared" si="0"/>
      </c>
      <c r="L14" s="35"/>
    </row>
    <row r="15" spans="1:12" ht="15.75" customHeight="1">
      <c r="A15" s="24"/>
      <c r="B15" s="25"/>
      <c r="C15" s="26"/>
      <c r="D15" s="28"/>
      <c r="E15" s="24"/>
      <c r="F15" s="24"/>
      <c r="G15" s="27"/>
      <c r="H15" s="29"/>
      <c r="I15" s="28"/>
      <c r="J15" s="28"/>
      <c r="K15" s="28">
        <f t="shared" si="0"/>
      </c>
      <c r="L15" s="35"/>
    </row>
    <row r="16" spans="1:12" ht="15.75" customHeight="1">
      <c r="A16" s="24"/>
      <c r="B16" s="25"/>
      <c r="C16" s="26"/>
      <c r="D16" s="28"/>
      <c r="E16" s="24"/>
      <c r="F16" s="24"/>
      <c r="G16" s="27"/>
      <c r="H16" s="29"/>
      <c r="I16" s="28"/>
      <c r="J16" s="28"/>
      <c r="K16" s="28">
        <f t="shared" si="0"/>
      </c>
      <c r="L16" s="35"/>
    </row>
    <row r="17" spans="1:12" ht="15.75" customHeight="1">
      <c r="A17" s="24"/>
      <c r="B17" s="25"/>
      <c r="C17" s="26"/>
      <c r="D17" s="28"/>
      <c r="E17" s="24"/>
      <c r="F17" s="24"/>
      <c r="G17" s="27"/>
      <c r="H17" s="29"/>
      <c r="I17" s="28"/>
      <c r="J17" s="28"/>
      <c r="K17" s="28">
        <f t="shared" si="0"/>
      </c>
      <c r="L17" s="35"/>
    </row>
    <row r="18" spans="1:12" ht="15.75" customHeight="1">
      <c r="A18" s="24"/>
      <c r="B18" s="25"/>
      <c r="C18" s="26"/>
      <c r="D18" s="28"/>
      <c r="E18" s="24"/>
      <c r="F18" s="24"/>
      <c r="G18" s="27"/>
      <c r="H18" s="29"/>
      <c r="I18" s="28"/>
      <c r="J18" s="28"/>
      <c r="K18" s="28">
        <f t="shared" si="0"/>
      </c>
      <c r="L18" s="35"/>
    </row>
    <row r="19" spans="1:12" ht="15.75" customHeight="1">
      <c r="A19" s="24"/>
      <c r="B19" s="25"/>
      <c r="C19" s="26"/>
      <c r="D19" s="28"/>
      <c r="E19" s="24"/>
      <c r="F19" s="24"/>
      <c r="G19" s="27"/>
      <c r="H19" s="29"/>
      <c r="I19" s="28"/>
      <c r="J19" s="28"/>
      <c r="K19" s="28">
        <f t="shared" si="0"/>
      </c>
      <c r="L19" s="35"/>
    </row>
    <row r="20" spans="1:12" ht="15.75" customHeight="1">
      <c r="A20" s="24"/>
      <c r="B20" s="25"/>
      <c r="C20" s="26"/>
      <c r="D20" s="28"/>
      <c r="E20" s="24"/>
      <c r="F20" s="24"/>
      <c r="G20" s="27"/>
      <c r="H20" s="29"/>
      <c r="I20" s="28"/>
      <c r="J20" s="28"/>
      <c r="K20" s="28">
        <f t="shared" si="0"/>
      </c>
      <c r="L20" s="35"/>
    </row>
    <row r="21" spans="1:12" ht="15.75" customHeight="1">
      <c r="A21" s="24"/>
      <c r="B21" s="25"/>
      <c r="C21" s="26"/>
      <c r="D21" s="28"/>
      <c r="E21" s="24"/>
      <c r="F21" s="24"/>
      <c r="G21" s="27"/>
      <c r="H21" s="29"/>
      <c r="I21" s="28"/>
      <c r="J21" s="28"/>
      <c r="K21" s="28">
        <f t="shared" si="0"/>
      </c>
      <c r="L21" s="35"/>
    </row>
    <row r="22" spans="1:12" ht="15.75" customHeight="1">
      <c r="A22" s="24"/>
      <c r="B22" s="25"/>
      <c r="C22" s="26"/>
      <c r="D22" s="28"/>
      <c r="E22" s="24"/>
      <c r="F22" s="24"/>
      <c r="G22" s="27"/>
      <c r="H22" s="29"/>
      <c r="I22" s="28"/>
      <c r="J22" s="28"/>
      <c r="K22" s="28">
        <f t="shared" si="0"/>
      </c>
      <c r="L22" s="35"/>
    </row>
    <row r="23" spans="1:12" ht="15.75" customHeight="1">
      <c r="A23" s="24"/>
      <c r="B23" s="25"/>
      <c r="C23" s="26"/>
      <c r="D23" s="28"/>
      <c r="E23" s="24"/>
      <c r="F23" s="24"/>
      <c r="G23" s="27"/>
      <c r="H23" s="29"/>
      <c r="I23" s="28"/>
      <c r="J23" s="28"/>
      <c r="K23" s="28">
        <f t="shared" si="0"/>
      </c>
      <c r="L23" s="35"/>
    </row>
    <row r="24" spans="1:12" ht="15.75" customHeight="1">
      <c r="A24" s="24"/>
      <c r="B24" s="25"/>
      <c r="C24" s="26"/>
      <c r="D24" s="28"/>
      <c r="E24" s="24"/>
      <c r="F24" s="24"/>
      <c r="G24" s="27"/>
      <c r="H24" s="29"/>
      <c r="I24" s="28"/>
      <c r="J24" s="28"/>
      <c r="K24" s="28">
        <f t="shared" si="0"/>
      </c>
      <c r="L24" s="35"/>
    </row>
    <row r="25" spans="1:12" ht="15.75" customHeight="1">
      <c r="A25" s="24"/>
      <c r="B25" s="25"/>
      <c r="C25" s="26"/>
      <c r="D25" s="28"/>
      <c r="E25" s="24"/>
      <c r="F25" s="24"/>
      <c r="G25" s="27"/>
      <c r="H25" s="29"/>
      <c r="I25" s="28"/>
      <c r="J25" s="28"/>
      <c r="K25" s="28">
        <f t="shared" si="0"/>
      </c>
      <c r="L25" s="35"/>
    </row>
    <row r="26" spans="1:12" ht="15.75" customHeight="1">
      <c r="A26" s="24"/>
      <c r="B26" s="25"/>
      <c r="C26" s="26"/>
      <c r="D26" s="28"/>
      <c r="E26" s="24"/>
      <c r="F26" s="24"/>
      <c r="G26" s="27"/>
      <c r="H26" s="29"/>
      <c r="I26" s="28"/>
      <c r="J26" s="28"/>
      <c r="K26" s="28"/>
      <c r="L26" s="35"/>
    </row>
    <row r="27" spans="1:12" ht="15.75" customHeight="1">
      <c r="A27" s="30" t="s">
        <v>335</v>
      </c>
      <c r="B27" s="45"/>
      <c r="C27" s="35"/>
      <c r="D27" s="28">
        <f aca="true" t="shared" si="1" ref="D27:J27">SUM(D6:D26)</f>
        <v>0</v>
      </c>
      <c r="E27" s="35"/>
      <c r="F27" s="35"/>
      <c r="G27" s="27">
        <f t="shared" si="1"/>
        <v>0</v>
      </c>
      <c r="H27" s="29">
        <f t="shared" si="1"/>
        <v>0</v>
      </c>
      <c r="I27" s="28">
        <f t="shared" si="1"/>
        <v>0</v>
      </c>
      <c r="J27" s="28">
        <f t="shared" si="1"/>
        <v>0</v>
      </c>
      <c r="K27" s="28">
        <f>IF(I27=0,"",(J27-I27)/I27*100)</f>
      </c>
      <c r="L27" s="35"/>
    </row>
    <row r="28" spans="1:9" ht="15.75" customHeight="1">
      <c r="A28" s="32" t="str">
        <f>'填表说明'!B12</f>
        <v>资产占有单位填表人：</v>
      </c>
      <c r="I28" s="20" t="str">
        <f>'填表说明'!B8</f>
        <v>评估人员：</v>
      </c>
    </row>
    <row r="29" ht="15.75" customHeight="1">
      <c r="A29" s="32" t="str">
        <f>'填表说明'!B16</f>
        <v>填表日期：2017年01月10日</v>
      </c>
    </row>
  </sheetData>
  <sheetProtection/>
  <mergeCells count="3">
    <mergeCell ref="A2:L2"/>
    <mergeCell ref="A3:L3"/>
    <mergeCell ref="A27:B27"/>
  </mergeCells>
  <hyperlinks>
    <hyperlink ref="A1" location="索引目录!I13" display="返回索引页"/>
    <hyperlink ref="B1" location="流动负债汇总!B13" display="返回"/>
  </hyperlinks>
  <printOptions horizontalCentered="1"/>
  <pageMargins left="0.35" right="0.35" top="0.79" bottom="0.79" header="1.05" footer="0.51"/>
  <pageSetup fitToHeight="0" fitToWidth="1" horizontalDpi="300" verticalDpi="300" orientation="landscape" paperSize="9" scale="96"/>
  <headerFooter alignWithMargins="0">
    <oddHeader>&amp;R&amp;"宋体,常规"&amp;10表&amp;"Times New Roman,常规"9-8
&amp;"宋体,常规"共&amp;"Times New Roman,常规"&amp;N&amp;"宋体,常规"页第&amp;"Times New Roman,常规"&amp;P&amp;"宋体,常规"页</oddHeader>
  </headerFooter>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F16" sqref="F16"/>
    </sheetView>
  </sheetViews>
  <sheetFormatPr defaultColWidth="8.75390625" defaultRowHeight="15.75" customHeight="1" outlineLevelCol="1"/>
  <cols>
    <col min="1" max="1" width="6.00390625" style="13" customWidth="1"/>
    <col min="2" max="2" width="21.875" style="13" customWidth="1"/>
    <col min="3" max="3" width="12.50390625" style="13" customWidth="1"/>
    <col min="4" max="4" width="12.00390625" style="13" customWidth="1"/>
    <col min="5" max="5" width="16.875" style="13" customWidth="1" outlineLevel="1"/>
    <col min="6" max="8" width="16.875" style="13" customWidth="1"/>
    <col min="9" max="9" width="16.75390625" style="13" customWidth="1"/>
    <col min="10" max="32" width="9.00390625" style="13" bestFit="1" customWidth="1"/>
    <col min="33" max="16384" width="8.75390625" style="13" customWidth="1"/>
  </cols>
  <sheetData>
    <row r="1" spans="1:9" ht="14.25">
      <c r="A1" s="14" t="s">
        <v>98</v>
      </c>
      <c r="B1" s="15" t="s">
        <v>223</v>
      </c>
      <c r="C1" s="16"/>
      <c r="D1" s="16"/>
      <c r="E1" s="16"/>
      <c r="F1" s="16"/>
      <c r="G1" s="16"/>
      <c r="H1" s="16"/>
      <c r="I1" s="16"/>
    </row>
    <row r="2" spans="1:9" s="11" customFormat="1" ht="30" customHeight="1">
      <c r="A2" s="17" t="s">
        <v>615</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616</v>
      </c>
      <c r="C5" s="21" t="s">
        <v>342</v>
      </c>
      <c r="D5" s="21" t="s">
        <v>617</v>
      </c>
      <c r="E5" s="22" t="s">
        <v>205</v>
      </c>
      <c r="F5" s="23" t="s">
        <v>206</v>
      </c>
      <c r="G5" s="21" t="s">
        <v>207</v>
      </c>
      <c r="H5" s="21" t="s">
        <v>208</v>
      </c>
      <c r="I5" s="21" t="s">
        <v>176</v>
      </c>
    </row>
    <row r="6" spans="1:9" ht="15.75" customHeight="1">
      <c r="A6" s="24"/>
      <c r="B6" s="25"/>
      <c r="C6" s="26"/>
      <c r="D6" s="24"/>
      <c r="E6" s="27"/>
      <c r="F6" s="29"/>
      <c r="G6" s="28"/>
      <c r="H6" s="28"/>
      <c r="I6" s="35"/>
    </row>
    <row r="7" spans="1:9" ht="15.75" customHeight="1">
      <c r="A7" s="24"/>
      <c r="B7" s="25"/>
      <c r="C7" s="26"/>
      <c r="D7" s="24"/>
      <c r="E7" s="27"/>
      <c r="F7" s="29"/>
      <c r="G7" s="28"/>
      <c r="H7" s="28"/>
      <c r="I7" s="35"/>
    </row>
    <row r="8" spans="1:9" ht="15.75" customHeight="1">
      <c r="A8" s="24"/>
      <c r="B8" s="25"/>
      <c r="C8" s="26"/>
      <c r="D8" s="24"/>
      <c r="E8" s="27"/>
      <c r="F8" s="29"/>
      <c r="G8" s="28"/>
      <c r="H8" s="28"/>
      <c r="I8" s="35"/>
    </row>
    <row r="9" spans="1:9" ht="15.75" customHeight="1">
      <c r="A9" s="24"/>
      <c r="B9" s="25"/>
      <c r="C9" s="26"/>
      <c r="D9" s="24"/>
      <c r="E9" s="27"/>
      <c r="F9" s="29"/>
      <c r="G9" s="28"/>
      <c r="H9" s="28"/>
      <c r="I9" s="35"/>
    </row>
    <row r="10" spans="1:9" ht="15.75" customHeight="1">
      <c r="A10" s="24"/>
      <c r="B10" s="25"/>
      <c r="C10" s="26"/>
      <c r="D10" s="24"/>
      <c r="E10" s="27"/>
      <c r="F10" s="29"/>
      <c r="G10" s="28"/>
      <c r="H10" s="28"/>
      <c r="I10" s="35"/>
    </row>
    <row r="11" spans="1:9" ht="15.75" customHeight="1">
      <c r="A11" s="24"/>
      <c r="B11" s="25"/>
      <c r="C11" s="26"/>
      <c r="D11" s="24"/>
      <c r="E11" s="27"/>
      <c r="F11" s="29"/>
      <c r="G11" s="28"/>
      <c r="H11" s="28"/>
      <c r="I11" s="35"/>
    </row>
    <row r="12" spans="1:9" ht="15.75" customHeight="1">
      <c r="A12" s="24"/>
      <c r="B12" s="25"/>
      <c r="C12" s="26"/>
      <c r="D12" s="24"/>
      <c r="E12" s="27"/>
      <c r="F12" s="29"/>
      <c r="G12" s="28"/>
      <c r="H12" s="28"/>
      <c r="I12" s="35"/>
    </row>
    <row r="13" spans="1:9" ht="15.75" customHeight="1">
      <c r="A13" s="24"/>
      <c r="B13" s="25"/>
      <c r="C13" s="26"/>
      <c r="D13" s="24"/>
      <c r="E13" s="27"/>
      <c r="F13" s="29"/>
      <c r="G13" s="28"/>
      <c r="H13" s="28"/>
      <c r="I13" s="35"/>
    </row>
    <row r="14" spans="1:9" ht="15.75" customHeight="1">
      <c r="A14" s="24"/>
      <c r="B14" s="25"/>
      <c r="C14" s="26"/>
      <c r="D14" s="24"/>
      <c r="E14" s="27"/>
      <c r="F14" s="29"/>
      <c r="G14" s="28"/>
      <c r="H14" s="28"/>
      <c r="I14" s="35"/>
    </row>
    <row r="15" spans="1:9" ht="15.75" customHeight="1">
      <c r="A15" s="24"/>
      <c r="B15" s="25"/>
      <c r="C15" s="26"/>
      <c r="D15" s="24"/>
      <c r="E15" s="27"/>
      <c r="F15" s="29"/>
      <c r="G15" s="28"/>
      <c r="H15" s="28"/>
      <c r="I15" s="35"/>
    </row>
    <row r="16" spans="1:9" ht="15.75" customHeight="1">
      <c r="A16" s="24"/>
      <c r="B16" s="25"/>
      <c r="C16" s="26"/>
      <c r="D16" s="24"/>
      <c r="E16" s="27"/>
      <c r="F16" s="29"/>
      <c r="G16" s="28"/>
      <c r="H16" s="28"/>
      <c r="I16" s="35"/>
    </row>
    <row r="17" spans="1:9" ht="15.75" customHeight="1">
      <c r="A17" s="24"/>
      <c r="B17" s="25"/>
      <c r="C17" s="26"/>
      <c r="D17" s="24"/>
      <c r="E17" s="27"/>
      <c r="F17" s="29"/>
      <c r="G17" s="28"/>
      <c r="H17" s="28"/>
      <c r="I17" s="35"/>
    </row>
    <row r="18" spans="1:9" ht="15.75" customHeight="1">
      <c r="A18" s="24"/>
      <c r="B18" s="25"/>
      <c r="C18" s="26"/>
      <c r="D18" s="24"/>
      <c r="E18" s="27"/>
      <c r="F18" s="29"/>
      <c r="G18" s="28"/>
      <c r="H18" s="28"/>
      <c r="I18" s="35"/>
    </row>
    <row r="19" spans="1:9" ht="15.75" customHeight="1">
      <c r="A19" s="24"/>
      <c r="B19" s="25"/>
      <c r="C19" s="26"/>
      <c r="D19" s="24"/>
      <c r="E19" s="27"/>
      <c r="F19" s="29"/>
      <c r="G19" s="28"/>
      <c r="H19" s="28"/>
      <c r="I19" s="35"/>
    </row>
    <row r="20" spans="1:9" ht="15.75" customHeight="1">
      <c r="A20" s="24"/>
      <c r="B20" s="25"/>
      <c r="C20" s="26"/>
      <c r="D20" s="24"/>
      <c r="E20" s="27"/>
      <c r="F20" s="29"/>
      <c r="G20" s="28"/>
      <c r="H20" s="28"/>
      <c r="I20" s="35"/>
    </row>
    <row r="21" spans="1:9" ht="15.75" customHeight="1">
      <c r="A21" s="24"/>
      <c r="B21" s="25"/>
      <c r="C21" s="26"/>
      <c r="D21" s="24"/>
      <c r="E21" s="27"/>
      <c r="F21" s="29"/>
      <c r="G21" s="28"/>
      <c r="H21" s="28"/>
      <c r="I21" s="35"/>
    </row>
    <row r="22" spans="1:9" ht="15.75" customHeight="1">
      <c r="A22" s="24"/>
      <c r="B22" s="25"/>
      <c r="C22" s="26"/>
      <c r="D22" s="24"/>
      <c r="E22" s="27"/>
      <c r="F22" s="29"/>
      <c r="G22" s="28"/>
      <c r="H22" s="28"/>
      <c r="I22" s="35"/>
    </row>
    <row r="23" spans="1:9" ht="15.75" customHeight="1">
      <c r="A23" s="24"/>
      <c r="B23" s="25"/>
      <c r="C23" s="26"/>
      <c r="D23" s="24"/>
      <c r="E23" s="27"/>
      <c r="F23" s="29"/>
      <c r="G23" s="28"/>
      <c r="H23" s="28"/>
      <c r="I23" s="35"/>
    </row>
    <row r="24" spans="1:9" ht="15.75" customHeight="1">
      <c r="A24" s="24"/>
      <c r="B24" s="25"/>
      <c r="C24" s="26"/>
      <c r="D24" s="24"/>
      <c r="E24" s="27"/>
      <c r="F24" s="29"/>
      <c r="G24" s="28"/>
      <c r="H24" s="28"/>
      <c r="I24" s="35"/>
    </row>
    <row r="25" spans="1:9" ht="15.75" customHeight="1">
      <c r="A25" s="24"/>
      <c r="B25" s="25"/>
      <c r="C25" s="26"/>
      <c r="D25" s="24"/>
      <c r="E25" s="27"/>
      <c r="F25" s="29"/>
      <c r="G25" s="28"/>
      <c r="H25" s="28"/>
      <c r="I25" s="35"/>
    </row>
    <row r="26" spans="1:9" ht="15.75" customHeight="1">
      <c r="A26" s="24"/>
      <c r="B26" s="25"/>
      <c r="C26" s="26"/>
      <c r="D26" s="24"/>
      <c r="E26" s="27"/>
      <c r="F26" s="29"/>
      <c r="G26" s="28"/>
      <c r="H26" s="28"/>
      <c r="I26" s="35"/>
    </row>
    <row r="27" spans="1:9" ht="15.75" customHeight="1">
      <c r="A27" s="30" t="s">
        <v>613</v>
      </c>
      <c r="B27" s="45"/>
      <c r="C27" s="26"/>
      <c r="D27" s="24"/>
      <c r="E27" s="27">
        <f>SUM(E6:E26)</f>
        <v>0</v>
      </c>
      <c r="F27" s="29">
        <f>SUM(F6:F26)</f>
        <v>0</v>
      </c>
      <c r="G27" s="28">
        <f>SUM(G6:G26)</f>
        <v>0</v>
      </c>
      <c r="H27" s="28">
        <f>SUM(H6:H26)</f>
        <v>0</v>
      </c>
      <c r="I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I2"/>
    <mergeCell ref="A3:I3"/>
    <mergeCell ref="A27:B27"/>
  </mergeCells>
  <hyperlinks>
    <hyperlink ref="A1" location="索引目录!I14" display="返回索引页"/>
    <hyperlink ref="B1" location="流动负债汇总!B14" display="返回"/>
  </hyperlinks>
  <printOptions horizontalCentered="1"/>
  <pageMargins left="0.35" right="0.35" top="0.79" bottom="0.79" header="1.06" footer="0.51"/>
  <pageSetup fitToHeight="0" fitToWidth="1" horizontalDpi="300" verticalDpi="300" orientation="landscape" paperSize="9" scale="96"/>
  <headerFooter alignWithMargins="0">
    <oddHeader>&amp;R&amp;"宋体,常规"&amp;10表&amp;"Times New Roman,常规"9-9
&amp;"宋体,常规"共&amp;"Times New Roman,常规"&amp;N&amp;"宋体,常规"页第&amp;"Times New Roman,常规"&amp;P&amp;"宋体,常规"页</oddHeader>
  </headerFooter>
  <legacyDrawing r:id="rId2"/>
</worksheet>
</file>

<file path=xl/worksheets/sheet75.xml><?xml version="1.0" encoding="utf-8"?>
<worksheet xmlns="http://schemas.openxmlformats.org/spreadsheetml/2006/main" xmlns:r="http://schemas.openxmlformats.org/officeDocument/2006/relationships">
  <sheetPr>
    <tabColor rgb="FFFF0000"/>
    <pageSetUpPr fitToPage="1"/>
  </sheetPr>
  <dimension ref="A1:I29"/>
  <sheetViews>
    <sheetView workbookViewId="0" topLeftCell="A1">
      <selection activeCell="H12" sqref="H12"/>
    </sheetView>
  </sheetViews>
  <sheetFormatPr defaultColWidth="8.75390625" defaultRowHeight="15.75" customHeight="1" outlineLevelCol="1"/>
  <cols>
    <col min="1" max="1" width="4.25390625" style="13" customWidth="1"/>
    <col min="2" max="2" width="23.00390625" style="13" customWidth="1"/>
    <col min="3" max="3" width="10.625" style="13" customWidth="1"/>
    <col min="4" max="4" width="17.125" style="13" customWidth="1"/>
    <col min="5" max="5" width="16.50390625" style="13" hidden="1" customWidth="1" outlineLevel="1"/>
    <col min="6" max="6" width="16.50390625" style="13" customWidth="1" collapsed="1"/>
    <col min="7" max="7" width="16.50390625" style="13" hidden="1" customWidth="1"/>
    <col min="8" max="8" width="16.50390625" style="13" customWidth="1"/>
    <col min="9" max="9" width="15.50390625" style="13" customWidth="1"/>
    <col min="10" max="32" width="9.00390625" style="13" bestFit="1" customWidth="1"/>
    <col min="33" max="16384" width="8.75390625" style="13" customWidth="1"/>
  </cols>
  <sheetData>
    <row r="1" spans="1:9" ht="15">
      <c r="A1" s="14" t="s">
        <v>98</v>
      </c>
      <c r="B1" s="15" t="s">
        <v>223</v>
      </c>
      <c r="C1" s="16"/>
      <c r="D1" s="16"/>
      <c r="E1" s="16"/>
      <c r="F1" s="16"/>
      <c r="G1" s="16"/>
      <c r="H1" s="16"/>
      <c r="I1" s="16"/>
    </row>
    <row r="2" spans="1:9" s="11" customFormat="1" ht="30" customHeight="1">
      <c r="A2" s="17" t="s">
        <v>618</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332</v>
      </c>
      <c r="C5" s="21" t="s">
        <v>342</v>
      </c>
      <c r="D5" s="21" t="s">
        <v>341</v>
      </c>
      <c r="E5" s="22" t="s">
        <v>205</v>
      </c>
      <c r="F5" s="23" t="s">
        <v>206</v>
      </c>
      <c r="G5" s="21" t="s">
        <v>207</v>
      </c>
      <c r="H5" s="21" t="s">
        <v>208</v>
      </c>
      <c r="I5" s="21" t="s">
        <v>176</v>
      </c>
    </row>
    <row r="6" spans="1:9" ht="15.75" customHeight="1">
      <c r="A6" s="24">
        <v>1</v>
      </c>
      <c r="B6" s="41" t="s">
        <v>619</v>
      </c>
      <c r="C6" s="26"/>
      <c r="D6" s="24"/>
      <c r="E6" s="27"/>
      <c r="F6" s="28">
        <v>5000</v>
      </c>
      <c r="G6" s="28"/>
      <c r="H6" s="28"/>
      <c r="I6" s="35"/>
    </row>
    <row r="7" spans="1:9" ht="15.75" customHeight="1">
      <c r="A7" s="24"/>
      <c r="B7" s="41"/>
      <c r="C7" s="26"/>
      <c r="D7" s="24"/>
      <c r="E7" s="27"/>
      <c r="F7" s="28"/>
      <c r="G7" s="28"/>
      <c r="H7" s="28"/>
      <c r="I7" s="35"/>
    </row>
    <row r="8" spans="1:9" ht="15.75" customHeight="1">
      <c r="A8" s="24"/>
      <c r="B8" s="41"/>
      <c r="C8" s="26"/>
      <c r="D8" s="24"/>
      <c r="E8" s="27"/>
      <c r="F8" s="28"/>
      <c r="G8" s="28"/>
      <c r="H8" s="28"/>
      <c r="I8" s="35"/>
    </row>
    <row r="9" spans="1:9" ht="15.75" customHeight="1">
      <c r="A9" s="24"/>
      <c r="B9" s="41"/>
      <c r="C9" s="26"/>
      <c r="D9" s="24"/>
      <c r="E9" s="27"/>
      <c r="F9" s="29"/>
      <c r="G9" s="28"/>
      <c r="H9" s="28"/>
      <c r="I9" s="35"/>
    </row>
    <row r="10" spans="1:9" ht="15.75" customHeight="1">
      <c r="A10" s="24"/>
      <c r="B10" s="41"/>
      <c r="C10" s="26"/>
      <c r="D10" s="24"/>
      <c r="E10" s="27"/>
      <c r="F10" s="29"/>
      <c r="G10" s="28"/>
      <c r="H10" s="28"/>
      <c r="I10" s="35"/>
    </row>
    <row r="11" spans="1:9" ht="15.75" customHeight="1">
      <c r="A11" s="24"/>
      <c r="B11" s="41"/>
      <c r="C11" s="26"/>
      <c r="D11" s="24"/>
      <c r="E11" s="27"/>
      <c r="F11" s="29"/>
      <c r="G11" s="28"/>
      <c r="H11" s="28"/>
      <c r="I11" s="35"/>
    </row>
    <row r="12" spans="1:9" ht="15.75" customHeight="1">
      <c r="A12" s="24"/>
      <c r="B12" s="41"/>
      <c r="C12" s="26"/>
      <c r="D12" s="24"/>
      <c r="E12" s="27"/>
      <c r="F12" s="29"/>
      <c r="G12" s="28"/>
      <c r="H12" s="28"/>
      <c r="I12" s="35"/>
    </row>
    <row r="13" spans="1:9" ht="15.75" customHeight="1">
      <c r="A13" s="24"/>
      <c r="B13" s="41"/>
      <c r="C13" s="26"/>
      <c r="D13" s="24"/>
      <c r="E13" s="27"/>
      <c r="F13" s="29"/>
      <c r="G13" s="28"/>
      <c r="H13" s="28"/>
      <c r="I13" s="35"/>
    </row>
    <row r="14" spans="1:9" ht="15.75" customHeight="1">
      <c r="A14" s="24"/>
      <c r="B14" s="25"/>
      <c r="C14" s="26"/>
      <c r="D14" s="24"/>
      <c r="E14" s="27"/>
      <c r="F14" s="29"/>
      <c r="G14" s="28"/>
      <c r="H14" s="28"/>
      <c r="I14" s="35"/>
    </row>
    <row r="15" spans="1:9" ht="15.75" customHeight="1">
      <c r="A15" s="24"/>
      <c r="B15" s="25"/>
      <c r="C15" s="26"/>
      <c r="D15" s="24"/>
      <c r="E15" s="27"/>
      <c r="F15" s="29"/>
      <c r="G15" s="28"/>
      <c r="H15" s="28"/>
      <c r="I15" s="35"/>
    </row>
    <row r="16" spans="1:9" ht="15.75" customHeight="1">
      <c r="A16" s="24"/>
      <c r="B16" s="25"/>
      <c r="C16" s="26"/>
      <c r="D16" s="24"/>
      <c r="E16" s="27"/>
      <c r="F16" s="29"/>
      <c r="G16" s="28"/>
      <c r="H16" s="28"/>
      <c r="I16" s="35"/>
    </row>
    <row r="17" spans="1:9" ht="15.75" customHeight="1">
      <c r="A17" s="24"/>
      <c r="B17" s="25"/>
      <c r="C17" s="26"/>
      <c r="D17" s="24"/>
      <c r="E17" s="27"/>
      <c r="F17" s="29"/>
      <c r="G17" s="28"/>
      <c r="H17" s="28"/>
      <c r="I17" s="35"/>
    </row>
    <row r="18" spans="1:9" ht="15.75" customHeight="1">
      <c r="A18" s="24"/>
      <c r="B18" s="25"/>
      <c r="C18" s="26"/>
      <c r="D18" s="24"/>
      <c r="E18" s="27"/>
      <c r="F18" s="29"/>
      <c r="G18" s="28"/>
      <c r="H18" s="28"/>
      <c r="I18" s="35"/>
    </row>
    <row r="19" spans="1:9" ht="15.75" customHeight="1">
      <c r="A19" s="24"/>
      <c r="B19" s="25"/>
      <c r="C19" s="26"/>
      <c r="D19" s="24"/>
      <c r="E19" s="27"/>
      <c r="F19" s="29"/>
      <c r="G19" s="28"/>
      <c r="H19" s="28"/>
      <c r="I19" s="35"/>
    </row>
    <row r="20" spans="1:9" ht="15.75" customHeight="1">
      <c r="A20" s="24"/>
      <c r="B20" s="25"/>
      <c r="C20" s="26"/>
      <c r="D20" s="24"/>
      <c r="E20" s="27"/>
      <c r="F20" s="29"/>
      <c r="G20" s="28"/>
      <c r="H20" s="28"/>
      <c r="I20" s="35"/>
    </row>
    <row r="21" spans="1:9" ht="15.75" customHeight="1">
      <c r="A21" s="24"/>
      <c r="B21" s="25"/>
      <c r="C21" s="26"/>
      <c r="D21" s="24"/>
      <c r="E21" s="27"/>
      <c r="F21" s="29"/>
      <c r="G21" s="28"/>
      <c r="H21" s="28"/>
      <c r="I21" s="35"/>
    </row>
    <row r="22" spans="1:9" ht="15.75" customHeight="1">
      <c r="A22" s="24"/>
      <c r="B22" s="25"/>
      <c r="C22" s="26"/>
      <c r="D22" s="24"/>
      <c r="E22" s="27"/>
      <c r="F22" s="29"/>
      <c r="G22" s="28"/>
      <c r="H22" s="28"/>
      <c r="I22" s="35"/>
    </row>
    <row r="23" spans="1:9" ht="15.75" customHeight="1">
      <c r="A23" s="24"/>
      <c r="B23" s="25"/>
      <c r="C23" s="26"/>
      <c r="D23" s="24"/>
      <c r="E23" s="27"/>
      <c r="F23" s="29"/>
      <c r="G23" s="28"/>
      <c r="H23" s="28"/>
      <c r="I23" s="35"/>
    </row>
    <row r="24" spans="1:9" ht="15.75" customHeight="1">
      <c r="A24" s="24"/>
      <c r="B24" s="25"/>
      <c r="C24" s="26"/>
      <c r="D24" s="24"/>
      <c r="E24" s="27"/>
      <c r="F24" s="29"/>
      <c r="G24" s="28"/>
      <c r="H24" s="28"/>
      <c r="I24" s="35"/>
    </row>
    <row r="25" spans="1:9" ht="15.75" customHeight="1">
      <c r="A25" s="24"/>
      <c r="B25" s="25"/>
      <c r="C25" s="26"/>
      <c r="D25" s="24"/>
      <c r="E25" s="27"/>
      <c r="F25" s="29"/>
      <c r="G25" s="28"/>
      <c r="H25" s="28"/>
      <c r="I25" s="35"/>
    </row>
    <row r="26" spans="1:9" ht="15.75" customHeight="1">
      <c r="A26" s="24"/>
      <c r="B26" s="25"/>
      <c r="C26" s="26"/>
      <c r="D26" s="24"/>
      <c r="E26" s="27"/>
      <c r="F26" s="29"/>
      <c r="G26" s="28"/>
      <c r="H26" s="28"/>
      <c r="I26" s="35"/>
    </row>
    <row r="27" spans="1:9" ht="15.75" customHeight="1">
      <c r="A27" s="30" t="s">
        <v>582</v>
      </c>
      <c r="B27" s="45"/>
      <c r="C27" s="26"/>
      <c r="D27" s="24"/>
      <c r="E27" s="27">
        <f>SUM(E6:E26)</f>
        <v>0</v>
      </c>
      <c r="F27" s="29">
        <f>SUM(F6:F26)</f>
        <v>5000</v>
      </c>
      <c r="G27" s="28">
        <f>SUM(G6:G26)</f>
        <v>0</v>
      </c>
      <c r="H27" s="28">
        <f>SUM(H6:H26)</f>
        <v>0</v>
      </c>
      <c r="I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I2"/>
    <mergeCell ref="A3:I3"/>
    <mergeCell ref="A27:B27"/>
  </mergeCells>
  <hyperlinks>
    <hyperlink ref="A1" location="索引目录!I15" display="返回索引页"/>
    <hyperlink ref="B1" location="流动负债汇总!B15" display="返回"/>
  </hyperlinks>
  <printOptions horizontalCentered="1"/>
  <pageMargins left="0.35" right="0.35" top="0.79" bottom="0.79" header="1.03" footer="0.51"/>
  <pageSetup fitToHeight="0" fitToWidth="1" horizontalDpi="300" verticalDpi="300" orientation="landscape" paperSize="9"/>
  <headerFooter alignWithMargins="0">
    <oddHeader>&amp;R&amp;"宋体,常规"&amp;10表&amp;"Times New Roman,常规"9-10
&amp;"宋体,常规"共&amp;"Times New Roman,常规"&amp;N&amp;"宋体,常规"页第&amp;"Times New Roman,常规"&amp;P&amp;"宋体,常规"页</oddHeader>
  </headerFooter>
</worksheet>
</file>

<file path=xl/worksheets/sheet76.xml><?xml version="1.0" encoding="utf-8"?>
<worksheet xmlns="http://schemas.openxmlformats.org/spreadsheetml/2006/main" xmlns:r="http://schemas.openxmlformats.org/officeDocument/2006/relationships">
  <sheetPr>
    <pageSetUpPr fitToPage="1"/>
  </sheetPr>
  <dimension ref="A1:J29"/>
  <sheetViews>
    <sheetView workbookViewId="0" topLeftCell="A4">
      <selection activeCell="A5" sqref="A5"/>
    </sheetView>
  </sheetViews>
  <sheetFormatPr defaultColWidth="8.75390625" defaultRowHeight="15.75" customHeight="1" outlineLevelCol="1"/>
  <cols>
    <col min="1" max="1" width="7.00390625" style="13" customWidth="1"/>
    <col min="2" max="2" width="19.50390625" style="13" customWidth="1"/>
    <col min="3" max="3" width="11.25390625" style="13" customWidth="1"/>
    <col min="4" max="4" width="11.00390625" style="13" customWidth="1"/>
    <col min="5" max="5" width="11.25390625" style="13" customWidth="1"/>
    <col min="6" max="6" width="15.125" style="13" customWidth="1" outlineLevel="1"/>
    <col min="7" max="9" width="15.125" style="13" customWidth="1"/>
    <col min="10" max="10" width="14.625" style="13" customWidth="1"/>
    <col min="11" max="32" width="9.00390625" style="13" bestFit="1" customWidth="1"/>
    <col min="33" max="16384" width="8.75390625" style="13" customWidth="1"/>
  </cols>
  <sheetData>
    <row r="1" spans="1:10" ht="14.25">
      <c r="A1" s="14" t="s">
        <v>98</v>
      </c>
      <c r="B1" s="15" t="s">
        <v>223</v>
      </c>
      <c r="C1" s="16"/>
      <c r="D1" s="16"/>
      <c r="E1" s="16"/>
      <c r="F1" s="16"/>
      <c r="G1" s="16"/>
      <c r="H1" s="16"/>
      <c r="I1" s="16"/>
      <c r="J1" s="16"/>
    </row>
    <row r="2" spans="1:10" s="11" customFormat="1" ht="30" customHeight="1">
      <c r="A2" s="17" t="s">
        <v>620</v>
      </c>
      <c r="B2" s="18"/>
      <c r="C2" s="18"/>
      <c r="D2" s="18"/>
      <c r="E2" s="18"/>
      <c r="F2" s="18"/>
      <c r="G2" s="18"/>
      <c r="H2" s="18"/>
      <c r="I2" s="18"/>
      <c r="J2" s="18"/>
    </row>
    <row r="3" spans="1:10" ht="13.5" customHeight="1">
      <c r="A3" s="19" t="str">
        <f>'填表说明'!B9</f>
        <v>评估基准日：2016年12月31日</v>
      </c>
      <c r="B3" s="19"/>
      <c r="C3" s="19"/>
      <c r="D3" s="19"/>
      <c r="E3" s="19"/>
      <c r="F3" s="19"/>
      <c r="G3" s="19"/>
      <c r="H3" s="19"/>
      <c r="I3" s="33"/>
      <c r="J3" s="33"/>
    </row>
    <row r="4" spans="1:10" ht="15.75" customHeight="1">
      <c r="A4" s="20" t="str">
        <f>'填表说明'!B11</f>
        <v>资产占有单位名称：黑龙江斯达特兽药有限公司</v>
      </c>
      <c r="J4" s="34" t="s">
        <v>100</v>
      </c>
    </row>
    <row r="5" spans="1:10" s="12" customFormat="1" ht="15.75" customHeight="1">
      <c r="A5" s="21" t="s">
        <v>173</v>
      </c>
      <c r="B5" s="21" t="s">
        <v>621</v>
      </c>
      <c r="C5" s="21" t="s">
        <v>342</v>
      </c>
      <c r="D5" s="21" t="s">
        <v>419</v>
      </c>
      <c r="E5" s="21" t="s">
        <v>622</v>
      </c>
      <c r="F5" s="22" t="s">
        <v>205</v>
      </c>
      <c r="G5" s="23" t="s">
        <v>206</v>
      </c>
      <c r="H5" s="21" t="s">
        <v>207</v>
      </c>
      <c r="I5" s="21" t="s">
        <v>208</v>
      </c>
      <c r="J5" s="21" t="s">
        <v>176</v>
      </c>
    </row>
    <row r="6" spans="1:10" ht="15.75" customHeight="1">
      <c r="A6" s="24"/>
      <c r="B6" s="25"/>
      <c r="C6" s="26"/>
      <c r="D6" s="26"/>
      <c r="E6" s="24"/>
      <c r="F6" s="27"/>
      <c r="G6" s="29"/>
      <c r="H6" s="28"/>
      <c r="I6" s="28"/>
      <c r="J6" s="35"/>
    </row>
    <row r="7" spans="1:10" ht="15.75" customHeight="1">
      <c r="A7" s="24"/>
      <c r="B7" s="25"/>
      <c r="C7" s="26"/>
      <c r="D7" s="26"/>
      <c r="E7" s="24"/>
      <c r="F7" s="27"/>
      <c r="G7" s="29"/>
      <c r="H7" s="28"/>
      <c r="I7" s="28"/>
      <c r="J7" s="35"/>
    </row>
    <row r="8" spans="1:10" ht="15.75" customHeight="1">
      <c r="A8" s="24"/>
      <c r="B8" s="25"/>
      <c r="C8" s="26"/>
      <c r="D8" s="26"/>
      <c r="E8" s="24"/>
      <c r="F8" s="27"/>
      <c r="G8" s="29"/>
      <c r="H8" s="28"/>
      <c r="I8" s="28"/>
      <c r="J8" s="35"/>
    </row>
    <row r="9" spans="1:10" ht="15.75" customHeight="1">
      <c r="A9" s="24"/>
      <c r="B9" s="25"/>
      <c r="C9" s="26"/>
      <c r="D9" s="26"/>
      <c r="E9" s="24"/>
      <c r="F9" s="27"/>
      <c r="G9" s="29"/>
      <c r="H9" s="28"/>
      <c r="I9" s="28"/>
      <c r="J9" s="35"/>
    </row>
    <row r="10" spans="1:10" ht="15.75" customHeight="1">
      <c r="A10" s="24"/>
      <c r="B10" s="25"/>
      <c r="C10" s="26"/>
      <c r="D10" s="26"/>
      <c r="E10" s="24"/>
      <c r="F10" s="27"/>
      <c r="G10" s="29"/>
      <c r="H10" s="28"/>
      <c r="I10" s="28"/>
      <c r="J10" s="35"/>
    </row>
    <row r="11" spans="1:10" ht="15.75" customHeight="1">
      <c r="A11" s="24"/>
      <c r="B11" s="25"/>
      <c r="C11" s="26"/>
      <c r="D11" s="26"/>
      <c r="E11" s="24"/>
      <c r="F11" s="27"/>
      <c r="G11" s="29"/>
      <c r="H11" s="28"/>
      <c r="I11" s="28"/>
      <c r="J11" s="35"/>
    </row>
    <row r="12" spans="1:10" ht="15.75" customHeight="1">
      <c r="A12" s="24"/>
      <c r="B12" s="25"/>
      <c r="C12" s="26"/>
      <c r="D12" s="26"/>
      <c r="E12" s="24"/>
      <c r="F12" s="27"/>
      <c r="G12" s="29"/>
      <c r="H12" s="28"/>
      <c r="I12" s="28"/>
      <c r="J12" s="35"/>
    </row>
    <row r="13" spans="1:10" ht="15.75" customHeight="1">
      <c r="A13" s="24"/>
      <c r="B13" s="25"/>
      <c r="C13" s="26"/>
      <c r="D13" s="26"/>
      <c r="E13" s="24"/>
      <c r="F13" s="27"/>
      <c r="G13" s="29"/>
      <c r="H13" s="28"/>
      <c r="I13" s="28"/>
      <c r="J13" s="35"/>
    </row>
    <row r="14" spans="1:10" ht="15.75" customHeight="1">
      <c r="A14" s="24"/>
      <c r="B14" s="25"/>
      <c r="C14" s="26"/>
      <c r="D14" s="26"/>
      <c r="E14" s="24"/>
      <c r="F14" s="27"/>
      <c r="G14" s="29"/>
      <c r="H14" s="28"/>
      <c r="I14" s="28"/>
      <c r="J14" s="35"/>
    </row>
    <row r="15" spans="1:10" ht="15.75" customHeight="1">
      <c r="A15" s="24"/>
      <c r="B15" s="25"/>
      <c r="C15" s="26"/>
      <c r="D15" s="26"/>
      <c r="E15" s="24"/>
      <c r="F15" s="27"/>
      <c r="G15" s="29"/>
      <c r="H15" s="28"/>
      <c r="I15" s="28"/>
      <c r="J15" s="35"/>
    </row>
    <row r="16" spans="1:10" ht="15.75" customHeight="1">
      <c r="A16" s="24"/>
      <c r="B16" s="25"/>
      <c r="C16" s="26"/>
      <c r="D16" s="26"/>
      <c r="E16" s="24"/>
      <c r="F16" s="27"/>
      <c r="G16" s="29"/>
      <c r="H16" s="28"/>
      <c r="I16" s="28"/>
      <c r="J16" s="35"/>
    </row>
    <row r="17" spans="1:10" ht="15.75" customHeight="1">
      <c r="A17" s="24"/>
      <c r="B17" s="25"/>
      <c r="C17" s="26"/>
      <c r="D17" s="26"/>
      <c r="E17" s="24"/>
      <c r="F17" s="27"/>
      <c r="G17" s="29"/>
      <c r="H17" s="28"/>
      <c r="I17" s="28"/>
      <c r="J17" s="35"/>
    </row>
    <row r="18" spans="1:10" ht="15.75" customHeight="1">
      <c r="A18" s="24"/>
      <c r="B18" s="25"/>
      <c r="C18" s="26"/>
      <c r="D18" s="26"/>
      <c r="E18" s="24"/>
      <c r="F18" s="27"/>
      <c r="G18" s="29"/>
      <c r="H18" s="28"/>
      <c r="I18" s="28"/>
      <c r="J18" s="35"/>
    </row>
    <row r="19" spans="1:10" ht="15.75" customHeight="1">
      <c r="A19" s="24"/>
      <c r="B19" s="25"/>
      <c r="C19" s="26"/>
      <c r="D19" s="26"/>
      <c r="E19" s="24"/>
      <c r="F19" s="27"/>
      <c r="G19" s="29"/>
      <c r="H19" s="28"/>
      <c r="I19" s="28"/>
      <c r="J19" s="35"/>
    </row>
    <row r="20" spans="1:10" ht="15.75" customHeight="1">
      <c r="A20" s="24"/>
      <c r="B20" s="25"/>
      <c r="C20" s="26"/>
      <c r="D20" s="26"/>
      <c r="E20" s="24"/>
      <c r="F20" s="27"/>
      <c r="G20" s="29"/>
      <c r="H20" s="28"/>
      <c r="I20" s="28"/>
      <c r="J20" s="35"/>
    </row>
    <row r="21" spans="1:10" ht="15.75" customHeight="1">
      <c r="A21" s="24"/>
      <c r="B21" s="25"/>
      <c r="C21" s="26"/>
      <c r="D21" s="26"/>
      <c r="E21" s="24"/>
      <c r="F21" s="27"/>
      <c r="G21" s="29"/>
      <c r="H21" s="28"/>
      <c r="I21" s="28"/>
      <c r="J21" s="35"/>
    </row>
    <row r="22" spans="1:10" ht="15.75" customHeight="1">
      <c r="A22" s="24"/>
      <c r="B22" s="25"/>
      <c r="C22" s="26"/>
      <c r="D22" s="26"/>
      <c r="E22" s="24"/>
      <c r="F22" s="27"/>
      <c r="G22" s="29"/>
      <c r="H22" s="28"/>
      <c r="I22" s="28"/>
      <c r="J22" s="35"/>
    </row>
    <row r="23" spans="1:10" ht="15.75" customHeight="1">
      <c r="A23" s="24"/>
      <c r="B23" s="25"/>
      <c r="C23" s="26"/>
      <c r="D23" s="26"/>
      <c r="E23" s="24"/>
      <c r="F23" s="27"/>
      <c r="G23" s="29"/>
      <c r="H23" s="28"/>
      <c r="I23" s="28"/>
      <c r="J23" s="35"/>
    </row>
    <row r="24" spans="1:10" ht="15.75" customHeight="1">
      <c r="A24" s="24"/>
      <c r="B24" s="25"/>
      <c r="C24" s="26"/>
      <c r="D24" s="26"/>
      <c r="E24" s="24"/>
      <c r="F24" s="27"/>
      <c r="G24" s="29"/>
      <c r="H24" s="28"/>
      <c r="I24" s="28"/>
      <c r="J24" s="35"/>
    </row>
    <row r="25" spans="1:10" ht="15.75" customHeight="1">
      <c r="A25" s="24"/>
      <c r="B25" s="25"/>
      <c r="C25" s="26"/>
      <c r="D25" s="26"/>
      <c r="E25" s="24"/>
      <c r="F25" s="27"/>
      <c r="G25" s="29"/>
      <c r="H25" s="28"/>
      <c r="I25" s="28"/>
      <c r="J25" s="35"/>
    </row>
    <row r="26" spans="1:10" ht="15.75" customHeight="1">
      <c r="A26" s="24"/>
      <c r="B26" s="25"/>
      <c r="C26" s="26"/>
      <c r="D26" s="26"/>
      <c r="E26" s="24"/>
      <c r="F26" s="27"/>
      <c r="G26" s="29"/>
      <c r="H26" s="28"/>
      <c r="I26" s="28"/>
      <c r="J26" s="35"/>
    </row>
    <row r="27" spans="1:10" ht="15.75" customHeight="1">
      <c r="A27" s="30" t="s">
        <v>568</v>
      </c>
      <c r="B27" s="45"/>
      <c r="C27" s="26"/>
      <c r="D27" s="26"/>
      <c r="E27" s="35"/>
      <c r="F27" s="27">
        <f>SUM(F6:F26)</f>
        <v>0</v>
      </c>
      <c r="G27" s="29">
        <f>SUM(G6:G26)</f>
        <v>0</v>
      </c>
      <c r="H27" s="28">
        <f>SUM(H6:H26)</f>
        <v>0</v>
      </c>
      <c r="I27" s="28">
        <f>SUM(I6:I26)</f>
        <v>0</v>
      </c>
      <c r="J27" s="35"/>
    </row>
    <row r="28" spans="1:8" ht="15.75" customHeight="1">
      <c r="A28" s="32" t="str">
        <f>'填表说明'!B12</f>
        <v>资产占有单位填表人：</v>
      </c>
      <c r="H28" s="20" t="str">
        <f>'填表说明'!B8</f>
        <v>评估人员：</v>
      </c>
    </row>
    <row r="29" ht="15.75" customHeight="1">
      <c r="A29" s="32" t="str">
        <f>'填表说明'!B16</f>
        <v>填表日期：2017年01月10日</v>
      </c>
    </row>
  </sheetData>
  <sheetProtection/>
  <mergeCells count="3">
    <mergeCell ref="A2:J2"/>
    <mergeCell ref="A3:J3"/>
    <mergeCell ref="A27:B27"/>
  </mergeCells>
  <hyperlinks>
    <hyperlink ref="A1" location="索引目录!I16" display="返回索引页"/>
    <hyperlink ref="B1" location="流动负债汇总!B16" display="返回"/>
  </hyperlinks>
  <printOptions horizontalCentered="1"/>
  <pageMargins left="0.35" right="0.35" top="0.79" bottom="0.79" header="1.05" footer="0.51"/>
  <pageSetup fitToHeight="0" fitToWidth="1" horizontalDpi="300" verticalDpi="300" orientation="landscape" paperSize="9" scale="97"/>
  <headerFooter alignWithMargins="0">
    <oddHeader>&amp;R&amp;"宋体,常规"&amp;10表&amp;"Times New Roman,常规"9-11
&amp;"宋体,常规"共&amp;"Times New Roman,常规"&amp;N&amp;"宋体,常规"页第&amp;"Times New Roman,常规"&amp;P&amp;"宋体,常规"页</oddHeader>
  </headerFooter>
  <legacyDrawing r:id="rId2"/>
</worksheet>
</file>

<file path=xl/worksheets/sheet77.xml><?xml version="1.0" encoding="utf-8"?>
<worksheet xmlns="http://schemas.openxmlformats.org/spreadsheetml/2006/main" xmlns:r="http://schemas.openxmlformats.org/officeDocument/2006/relationships">
  <sheetPr>
    <tabColor rgb="FFFF0000"/>
  </sheetPr>
  <dimension ref="A1:I29"/>
  <sheetViews>
    <sheetView workbookViewId="0" topLeftCell="A1">
      <selection activeCell="D11" sqref="D11"/>
    </sheetView>
  </sheetViews>
  <sheetFormatPr defaultColWidth="8.75390625" defaultRowHeight="15.75" outlineLevelCol="1"/>
  <cols>
    <col min="1" max="1" width="4.25390625" style="13" customWidth="1"/>
    <col min="2" max="2" width="23.00390625" style="13" customWidth="1"/>
    <col min="3" max="3" width="10.625" style="13" customWidth="1"/>
    <col min="4" max="4" width="17.125" style="13" customWidth="1"/>
    <col min="5" max="5" width="16.50390625" style="13" hidden="1" customWidth="1" outlineLevel="1"/>
    <col min="6" max="6" width="16.50390625" style="13" customWidth="1" collapsed="1"/>
    <col min="7" max="7" width="16.50390625" style="13" hidden="1" customWidth="1"/>
    <col min="8" max="8" width="16.50390625" style="13" customWidth="1"/>
    <col min="9" max="9" width="15.50390625" style="13" customWidth="1"/>
    <col min="10" max="32" width="9.00390625" style="13" bestFit="1" customWidth="1"/>
    <col min="33" max="16384" width="8.75390625" style="13" customWidth="1"/>
  </cols>
  <sheetData>
    <row r="1" spans="1:9" ht="15">
      <c r="A1" s="14" t="s">
        <v>98</v>
      </c>
      <c r="B1" s="15" t="s">
        <v>223</v>
      </c>
      <c r="C1" s="16"/>
      <c r="D1" s="16"/>
      <c r="E1" s="16"/>
      <c r="F1" s="16"/>
      <c r="G1" s="16"/>
      <c r="H1" s="16"/>
      <c r="I1" s="16"/>
    </row>
    <row r="2" spans="1:9" s="11" customFormat="1" ht="30" customHeight="1">
      <c r="A2" s="17" t="s">
        <v>587</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332</v>
      </c>
      <c r="C5" s="21" t="s">
        <v>342</v>
      </c>
      <c r="D5" s="21" t="s">
        <v>341</v>
      </c>
      <c r="E5" s="22" t="s">
        <v>205</v>
      </c>
      <c r="F5" s="23" t="s">
        <v>206</v>
      </c>
      <c r="G5" s="21" t="s">
        <v>207</v>
      </c>
      <c r="H5" s="21" t="s">
        <v>208</v>
      </c>
      <c r="I5" s="21" t="s">
        <v>176</v>
      </c>
    </row>
    <row r="6" spans="1:9" ht="15.75" customHeight="1">
      <c r="A6" s="24">
        <v>1</v>
      </c>
      <c r="B6" s="41"/>
      <c r="C6" s="26"/>
      <c r="D6" s="24"/>
      <c r="E6" s="27"/>
      <c r="F6" s="28"/>
      <c r="G6" s="28"/>
      <c r="H6" s="28"/>
      <c r="I6" s="35"/>
    </row>
    <row r="7" spans="1:9" ht="15.75" customHeight="1">
      <c r="A7" s="24"/>
      <c r="B7" s="41"/>
      <c r="C7" s="26"/>
      <c r="D7" s="24"/>
      <c r="E7" s="27"/>
      <c r="F7" s="28"/>
      <c r="G7" s="28"/>
      <c r="H7" s="28"/>
      <c r="I7" s="35"/>
    </row>
    <row r="8" spans="1:9" ht="15.75" customHeight="1">
      <c r="A8" s="24"/>
      <c r="B8" s="41"/>
      <c r="C8" s="26"/>
      <c r="D8" s="24"/>
      <c r="E8" s="27"/>
      <c r="F8" s="28"/>
      <c r="G8" s="28"/>
      <c r="H8" s="28"/>
      <c r="I8" s="35"/>
    </row>
    <row r="9" spans="1:9" ht="15.75" customHeight="1">
      <c r="A9" s="24"/>
      <c r="B9" s="41"/>
      <c r="C9" s="26"/>
      <c r="D9" s="24"/>
      <c r="E9" s="27"/>
      <c r="F9" s="29"/>
      <c r="G9" s="28"/>
      <c r="H9" s="28"/>
      <c r="I9" s="35"/>
    </row>
    <row r="10" spans="1:9" ht="15.75" customHeight="1">
      <c r="A10" s="24"/>
      <c r="B10" s="41"/>
      <c r="C10" s="26"/>
      <c r="D10" s="24"/>
      <c r="E10" s="27"/>
      <c r="F10" s="29"/>
      <c r="G10" s="28"/>
      <c r="H10" s="28"/>
      <c r="I10" s="35"/>
    </row>
    <row r="11" spans="1:9" ht="15.75" customHeight="1">
      <c r="A11" s="24"/>
      <c r="B11" s="41"/>
      <c r="C11" s="26"/>
      <c r="D11" s="24"/>
      <c r="E11" s="27"/>
      <c r="F11" s="29"/>
      <c r="G11" s="28"/>
      <c r="H11" s="28"/>
      <c r="I11" s="35"/>
    </row>
    <row r="12" spans="1:9" ht="15.75" customHeight="1">
      <c r="A12" s="24"/>
      <c r="B12" s="41"/>
      <c r="C12" s="26"/>
      <c r="D12" s="24"/>
      <c r="E12" s="27"/>
      <c r="F12" s="29"/>
      <c r="G12" s="28"/>
      <c r="H12" s="28"/>
      <c r="I12" s="35"/>
    </row>
    <row r="13" spans="1:9" ht="15.75" customHeight="1">
      <c r="A13" s="24"/>
      <c r="B13" s="41"/>
      <c r="C13" s="26"/>
      <c r="D13" s="24"/>
      <c r="E13" s="27"/>
      <c r="F13" s="29"/>
      <c r="G13" s="28"/>
      <c r="H13" s="28"/>
      <c r="I13" s="35"/>
    </row>
    <row r="14" spans="1:9" ht="15.75" customHeight="1">
      <c r="A14" s="24"/>
      <c r="B14" s="25"/>
      <c r="C14" s="26"/>
      <c r="D14" s="24"/>
      <c r="E14" s="27"/>
      <c r="F14" s="29"/>
      <c r="G14" s="28"/>
      <c r="H14" s="28"/>
      <c r="I14" s="35"/>
    </row>
    <row r="15" spans="1:9" ht="15.75" customHeight="1">
      <c r="A15" s="24"/>
      <c r="B15" s="25"/>
      <c r="C15" s="26"/>
      <c r="D15" s="24"/>
      <c r="E15" s="27"/>
      <c r="F15" s="29"/>
      <c r="G15" s="28"/>
      <c r="H15" s="28"/>
      <c r="I15" s="35"/>
    </row>
    <row r="16" spans="1:9" ht="15.75" customHeight="1">
      <c r="A16" s="24"/>
      <c r="B16" s="25"/>
      <c r="C16" s="26"/>
      <c r="D16" s="24"/>
      <c r="E16" s="27"/>
      <c r="F16" s="29"/>
      <c r="G16" s="28"/>
      <c r="H16" s="28"/>
      <c r="I16" s="35"/>
    </row>
    <row r="17" spans="1:9" ht="15.75" customHeight="1">
      <c r="A17" s="24"/>
      <c r="B17" s="25"/>
      <c r="C17" s="26"/>
      <c r="D17" s="24"/>
      <c r="E17" s="27"/>
      <c r="F17" s="29"/>
      <c r="G17" s="28"/>
      <c r="H17" s="28"/>
      <c r="I17" s="35"/>
    </row>
    <row r="18" spans="1:9" ht="15.75" customHeight="1">
      <c r="A18" s="24"/>
      <c r="B18" s="25"/>
      <c r="C18" s="26"/>
      <c r="D18" s="24"/>
      <c r="E18" s="27"/>
      <c r="F18" s="29"/>
      <c r="G18" s="28"/>
      <c r="H18" s="28"/>
      <c r="I18" s="35"/>
    </row>
    <row r="19" spans="1:9" ht="15.75" customHeight="1">
      <c r="A19" s="24"/>
      <c r="B19" s="25"/>
      <c r="C19" s="26"/>
      <c r="D19" s="24"/>
      <c r="E19" s="27"/>
      <c r="F19" s="29"/>
      <c r="G19" s="28"/>
      <c r="H19" s="28"/>
      <c r="I19" s="35"/>
    </row>
    <row r="20" spans="1:9" ht="15.75" customHeight="1">
      <c r="A20" s="24"/>
      <c r="B20" s="25"/>
      <c r="C20" s="26"/>
      <c r="D20" s="24"/>
      <c r="E20" s="27"/>
      <c r="F20" s="29"/>
      <c r="G20" s="28"/>
      <c r="H20" s="28"/>
      <c r="I20" s="35"/>
    </row>
    <row r="21" spans="1:9" ht="15.75" customHeight="1">
      <c r="A21" s="24"/>
      <c r="B21" s="25"/>
      <c r="C21" s="26"/>
      <c r="D21" s="24"/>
      <c r="E21" s="27"/>
      <c r="F21" s="29"/>
      <c r="G21" s="28"/>
      <c r="H21" s="28"/>
      <c r="I21" s="35"/>
    </row>
    <row r="22" spans="1:9" ht="15.75" customHeight="1">
      <c r="A22" s="24"/>
      <c r="B22" s="25"/>
      <c r="C22" s="26"/>
      <c r="D22" s="24"/>
      <c r="E22" s="27"/>
      <c r="F22" s="29"/>
      <c r="G22" s="28"/>
      <c r="H22" s="28"/>
      <c r="I22" s="35"/>
    </row>
    <row r="23" spans="1:9" ht="15.75" customHeight="1">
      <c r="A23" s="24"/>
      <c r="B23" s="25"/>
      <c r="C23" s="26"/>
      <c r="D23" s="24"/>
      <c r="E23" s="27"/>
      <c r="F23" s="29"/>
      <c r="G23" s="28"/>
      <c r="H23" s="28"/>
      <c r="I23" s="35"/>
    </row>
    <row r="24" spans="1:9" ht="15.75" customHeight="1">
      <c r="A24" s="24"/>
      <c r="B24" s="25"/>
      <c r="C24" s="26"/>
      <c r="D24" s="24"/>
      <c r="E24" s="27"/>
      <c r="F24" s="29"/>
      <c r="G24" s="28"/>
      <c r="H24" s="28"/>
      <c r="I24" s="35"/>
    </row>
    <row r="25" spans="1:9" ht="15.75" customHeight="1">
      <c r="A25" s="24"/>
      <c r="B25" s="25"/>
      <c r="C25" s="26"/>
      <c r="D25" s="24"/>
      <c r="E25" s="27"/>
      <c r="F25" s="29"/>
      <c r="G25" s="28"/>
      <c r="H25" s="28"/>
      <c r="I25" s="35"/>
    </row>
    <row r="26" spans="1:9" ht="15.75" customHeight="1">
      <c r="A26" s="24"/>
      <c r="B26" s="25"/>
      <c r="C26" s="26"/>
      <c r="D26" s="24"/>
      <c r="E26" s="27"/>
      <c r="F26" s="29"/>
      <c r="G26" s="28"/>
      <c r="H26" s="28"/>
      <c r="I26" s="35"/>
    </row>
    <row r="27" spans="1:9" ht="15.75" customHeight="1">
      <c r="A27" s="30" t="s">
        <v>582</v>
      </c>
      <c r="B27" s="45"/>
      <c r="C27" s="26"/>
      <c r="D27" s="24"/>
      <c r="E27" s="27">
        <f>SUM(E6:E26)</f>
        <v>0</v>
      </c>
      <c r="F27" s="29">
        <f>SUM(F6:F26)</f>
        <v>0</v>
      </c>
      <c r="G27" s="28">
        <f>SUM(G6:G26)</f>
        <v>0</v>
      </c>
      <c r="H27" s="28">
        <f>SUM(H6:H26)</f>
        <v>0</v>
      </c>
      <c r="I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I2"/>
    <mergeCell ref="A3:I3"/>
    <mergeCell ref="A27:B27"/>
  </mergeCells>
  <hyperlinks>
    <hyperlink ref="A1" location="索引目录!I15" display="返回索引页"/>
    <hyperlink ref="B1" location="流动负债汇总!B15" display="返回"/>
  </hyperlinks>
  <printOptions/>
  <pageMargins left="0.7" right="0.7" top="0.75" bottom="0.75" header="0.3" footer="0.3"/>
  <pageSetup horizontalDpi="600" verticalDpi="600" orientation="portrait" paperSize="9"/>
</worksheet>
</file>

<file path=xl/worksheets/sheet78.xml><?xml version="1.0" encoding="utf-8"?>
<worksheet xmlns="http://schemas.openxmlformats.org/spreadsheetml/2006/main" xmlns:r="http://schemas.openxmlformats.org/officeDocument/2006/relationships">
  <sheetPr>
    <tabColor rgb="FFFF0000"/>
    <pageSetUpPr fitToPage="1"/>
  </sheetPr>
  <dimension ref="A1:I29"/>
  <sheetViews>
    <sheetView workbookViewId="0" topLeftCell="A1">
      <selection activeCell="B6" sqref="B6"/>
    </sheetView>
  </sheetViews>
  <sheetFormatPr defaultColWidth="8.75390625" defaultRowHeight="15.75" customHeight="1" outlineLevelCol="1"/>
  <cols>
    <col min="1" max="1" width="4.25390625" style="13" customWidth="1"/>
    <col min="2" max="2" width="23.00390625" style="13" customWidth="1"/>
    <col min="3" max="3" width="10.625" style="13" customWidth="1"/>
    <col min="4" max="4" width="17.125" style="13" customWidth="1"/>
    <col min="5" max="5" width="16.50390625" style="13" hidden="1" customWidth="1" outlineLevel="1"/>
    <col min="6" max="6" width="16.50390625" style="13" customWidth="1" collapsed="1"/>
    <col min="7" max="7" width="16.50390625" style="13" hidden="1" customWidth="1"/>
    <col min="8" max="8" width="16.50390625" style="13" customWidth="1"/>
    <col min="9" max="9" width="15.50390625" style="13" customWidth="1"/>
    <col min="10" max="32" width="9.00390625" style="13" bestFit="1" customWidth="1"/>
    <col min="33" max="16384" width="8.75390625" style="13" customWidth="1"/>
  </cols>
  <sheetData>
    <row r="1" spans="1:9" ht="15">
      <c r="A1" s="14" t="s">
        <v>98</v>
      </c>
      <c r="B1" s="15" t="s">
        <v>223</v>
      </c>
      <c r="C1" s="16"/>
      <c r="D1" s="16"/>
      <c r="E1" s="16"/>
      <c r="F1" s="16"/>
      <c r="G1" s="16"/>
      <c r="H1" s="16"/>
      <c r="I1" s="16"/>
    </row>
    <row r="2" spans="1:9" s="11" customFormat="1" ht="30" customHeight="1">
      <c r="A2" s="17" t="s">
        <v>623</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332</v>
      </c>
      <c r="C5" s="21" t="s">
        <v>342</v>
      </c>
      <c r="D5" s="21" t="s">
        <v>395</v>
      </c>
      <c r="E5" s="22" t="s">
        <v>205</v>
      </c>
      <c r="F5" s="23" t="s">
        <v>206</v>
      </c>
      <c r="G5" s="21" t="s">
        <v>207</v>
      </c>
      <c r="H5" s="21" t="s">
        <v>208</v>
      </c>
      <c r="I5" s="21" t="s">
        <v>176</v>
      </c>
    </row>
    <row r="6" spans="1:9" ht="15.75" customHeight="1">
      <c r="A6" s="24"/>
      <c r="B6" s="41"/>
      <c r="C6" s="61"/>
      <c r="D6" s="25"/>
      <c r="E6" s="27"/>
      <c r="F6" s="29"/>
      <c r="G6" s="28"/>
      <c r="H6" s="28"/>
      <c r="I6" s="35"/>
    </row>
    <row r="7" spans="1:9" ht="15.75" customHeight="1">
      <c r="A7" s="24"/>
      <c r="B7" s="25"/>
      <c r="C7" s="26"/>
      <c r="D7" s="24"/>
      <c r="E7" s="27"/>
      <c r="F7" s="28"/>
      <c r="G7" s="28"/>
      <c r="H7" s="28"/>
      <c r="I7" s="35"/>
    </row>
    <row r="8" spans="1:9" ht="15.75" customHeight="1">
      <c r="A8" s="24"/>
      <c r="B8" s="25"/>
      <c r="C8" s="26"/>
      <c r="D8" s="24"/>
      <c r="E8" s="27"/>
      <c r="F8" s="28"/>
      <c r="G8" s="28"/>
      <c r="H8" s="28"/>
      <c r="I8" s="35"/>
    </row>
    <row r="9" spans="1:9" ht="15.75" customHeight="1">
      <c r="A9" s="24"/>
      <c r="B9" s="25"/>
      <c r="C9" s="26"/>
      <c r="D9" s="24"/>
      <c r="E9" s="27"/>
      <c r="F9" s="29"/>
      <c r="G9" s="28"/>
      <c r="H9" s="28"/>
      <c r="I9" s="35"/>
    </row>
    <row r="10" spans="1:9" ht="15.75" customHeight="1">
      <c r="A10" s="24"/>
      <c r="B10" s="25"/>
      <c r="C10" s="26"/>
      <c r="D10" s="24"/>
      <c r="E10" s="27"/>
      <c r="F10" s="29"/>
      <c r="G10" s="28"/>
      <c r="H10" s="28"/>
      <c r="I10" s="35"/>
    </row>
    <row r="11" spans="1:9" ht="15.75" customHeight="1">
      <c r="A11" s="24"/>
      <c r="B11" s="25"/>
      <c r="C11" s="26"/>
      <c r="D11" s="24"/>
      <c r="E11" s="27"/>
      <c r="F11" s="29"/>
      <c r="G11" s="28"/>
      <c r="H11" s="28"/>
      <c r="I11" s="35"/>
    </row>
    <row r="12" spans="1:9" ht="15.75" customHeight="1">
      <c r="A12" s="24"/>
      <c r="B12" s="25"/>
      <c r="C12" s="26"/>
      <c r="D12" s="24"/>
      <c r="E12" s="27"/>
      <c r="F12" s="29"/>
      <c r="G12" s="28"/>
      <c r="H12" s="28"/>
      <c r="I12" s="35"/>
    </row>
    <row r="13" spans="1:9" ht="15.75" customHeight="1">
      <c r="A13" s="24"/>
      <c r="B13" s="25"/>
      <c r="C13" s="26"/>
      <c r="D13" s="24"/>
      <c r="E13" s="27"/>
      <c r="F13" s="29"/>
      <c r="G13" s="28"/>
      <c r="H13" s="28"/>
      <c r="I13" s="35"/>
    </row>
    <row r="14" spans="1:9" ht="15.75" customHeight="1">
      <c r="A14" s="24"/>
      <c r="B14" s="25"/>
      <c r="C14" s="26"/>
      <c r="D14" s="24"/>
      <c r="E14" s="27"/>
      <c r="F14" s="29"/>
      <c r="G14" s="28"/>
      <c r="H14" s="28"/>
      <c r="I14" s="35"/>
    </row>
    <row r="15" spans="1:9" ht="15.75" customHeight="1">
      <c r="A15" s="24"/>
      <c r="B15" s="25"/>
      <c r="C15" s="26"/>
      <c r="D15" s="24"/>
      <c r="E15" s="27"/>
      <c r="F15" s="29"/>
      <c r="G15" s="28"/>
      <c r="H15" s="28"/>
      <c r="I15" s="35"/>
    </row>
    <row r="16" spans="1:9" ht="15.75" customHeight="1">
      <c r="A16" s="24"/>
      <c r="B16" s="25"/>
      <c r="C16" s="26"/>
      <c r="D16" s="24"/>
      <c r="E16" s="27"/>
      <c r="F16" s="29"/>
      <c r="G16" s="28"/>
      <c r="H16" s="28"/>
      <c r="I16" s="35"/>
    </row>
    <row r="17" spans="1:9" ht="15.75" customHeight="1">
      <c r="A17" s="24"/>
      <c r="B17" s="25"/>
      <c r="C17" s="26"/>
      <c r="D17" s="24"/>
      <c r="E17" s="27"/>
      <c r="F17" s="29"/>
      <c r="G17" s="28"/>
      <c r="H17" s="28"/>
      <c r="I17" s="35"/>
    </row>
    <row r="18" spans="1:9" ht="15.75" customHeight="1">
      <c r="A18" s="24"/>
      <c r="B18" s="25"/>
      <c r="C18" s="26"/>
      <c r="D18" s="24"/>
      <c r="E18" s="27"/>
      <c r="F18" s="29"/>
      <c r="G18" s="28"/>
      <c r="H18" s="28"/>
      <c r="I18" s="35"/>
    </row>
    <row r="19" spans="1:9" ht="15.75" customHeight="1">
      <c r="A19" s="24"/>
      <c r="B19" s="25"/>
      <c r="C19" s="26"/>
      <c r="D19" s="24"/>
      <c r="E19" s="27"/>
      <c r="F19" s="29"/>
      <c r="G19" s="28"/>
      <c r="H19" s="28"/>
      <c r="I19" s="35"/>
    </row>
    <row r="20" spans="1:9" ht="15.75" customHeight="1">
      <c r="A20" s="24"/>
      <c r="B20" s="25"/>
      <c r="C20" s="26"/>
      <c r="D20" s="24"/>
      <c r="E20" s="27"/>
      <c r="F20" s="29"/>
      <c r="G20" s="28"/>
      <c r="H20" s="28"/>
      <c r="I20" s="35"/>
    </row>
    <row r="21" spans="1:9" ht="15.75" customHeight="1">
      <c r="A21" s="24"/>
      <c r="B21" s="25"/>
      <c r="C21" s="26"/>
      <c r="D21" s="24"/>
      <c r="E21" s="27"/>
      <c r="F21" s="29"/>
      <c r="G21" s="28"/>
      <c r="H21" s="28"/>
      <c r="I21" s="35"/>
    </row>
    <row r="22" spans="1:9" ht="15.75" customHeight="1">
      <c r="A22" s="24"/>
      <c r="B22" s="25"/>
      <c r="C22" s="26"/>
      <c r="D22" s="24"/>
      <c r="E22" s="27"/>
      <c r="F22" s="29"/>
      <c r="G22" s="28"/>
      <c r="H22" s="28"/>
      <c r="I22" s="35"/>
    </row>
    <row r="23" spans="1:9" ht="15.75" customHeight="1">
      <c r="A23" s="24"/>
      <c r="B23" s="25"/>
      <c r="C23" s="26"/>
      <c r="D23" s="24"/>
      <c r="E23" s="27"/>
      <c r="F23" s="29"/>
      <c r="G23" s="28"/>
      <c r="H23" s="28"/>
      <c r="I23" s="35"/>
    </row>
    <row r="24" spans="1:9" ht="15.75" customHeight="1">
      <c r="A24" s="24"/>
      <c r="B24" s="25"/>
      <c r="C24" s="26"/>
      <c r="D24" s="24"/>
      <c r="E24" s="27"/>
      <c r="F24" s="29"/>
      <c r="G24" s="28"/>
      <c r="H24" s="28"/>
      <c r="I24" s="35"/>
    </row>
    <row r="25" spans="1:9" ht="15.75" customHeight="1">
      <c r="A25" s="24"/>
      <c r="B25" s="25"/>
      <c r="C25" s="26"/>
      <c r="D25" s="24"/>
      <c r="E25" s="27"/>
      <c r="F25" s="29"/>
      <c r="G25" s="28"/>
      <c r="H25" s="28"/>
      <c r="I25" s="35"/>
    </row>
    <row r="26" spans="1:9" ht="15.75" customHeight="1">
      <c r="A26" s="24"/>
      <c r="B26" s="25"/>
      <c r="C26" s="26"/>
      <c r="D26" s="24"/>
      <c r="E26" s="27"/>
      <c r="F26" s="29"/>
      <c r="G26" s="28"/>
      <c r="H26" s="28"/>
      <c r="I26" s="35"/>
    </row>
    <row r="27" spans="1:9" ht="15.75" customHeight="1">
      <c r="A27" s="30" t="s">
        <v>568</v>
      </c>
      <c r="B27" s="45"/>
      <c r="C27" s="26"/>
      <c r="D27" s="24"/>
      <c r="E27" s="27">
        <f>SUM(E6:E26)</f>
        <v>0</v>
      </c>
      <c r="F27" s="29">
        <f>SUM(F6:F26)</f>
        <v>0</v>
      </c>
      <c r="G27" s="28">
        <f>SUM(G6:G26)</f>
        <v>0</v>
      </c>
      <c r="H27" s="28">
        <f>SUM(H6:H26)</f>
        <v>0</v>
      </c>
      <c r="I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I2"/>
    <mergeCell ref="A3:I3"/>
    <mergeCell ref="A27:B27"/>
  </mergeCells>
  <hyperlinks>
    <hyperlink ref="A1" location="索引目录!I17" display="返回索引页"/>
    <hyperlink ref="B1" location="流动负债汇总!B17" display="返回"/>
  </hyperlinks>
  <printOptions horizontalCentered="1"/>
  <pageMargins left="0.35" right="0.35" top="0.79" bottom="0.79" header="1.05" footer="0.51"/>
  <pageSetup fitToHeight="0" fitToWidth="1" horizontalDpi="300" verticalDpi="300" orientation="landscape" paperSize="9"/>
  <headerFooter alignWithMargins="0">
    <oddHeader>&amp;R&amp;"宋体,常规"&amp;10表&amp;"Times New Roman,常规"9-12
&amp;"宋体,常规"共&amp;"Times New Roman,常规"&amp;N&amp;"宋体,常规"页第&amp;"Times New Roman,常规"&amp;P&amp;"宋体,常规"页</oddHeader>
  </headerFooter>
</worksheet>
</file>

<file path=xl/worksheets/sheet79.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6" sqref="K16"/>
    </sheetView>
  </sheetViews>
  <sheetFormatPr defaultColWidth="8.75390625" defaultRowHeight="15.75" customHeight="1" outlineLevelCol="1"/>
  <cols>
    <col min="1" max="1" width="6.25390625" style="13" customWidth="1"/>
    <col min="2" max="2" width="25.50390625" style="13" customWidth="1"/>
    <col min="3" max="3" width="19.125" style="13" hidden="1" customWidth="1" outlineLevel="1"/>
    <col min="4" max="4" width="19.125" style="13" customWidth="1" collapsed="1"/>
    <col min="5" max="5" width="19.125" style="13" hidden="1" customWidth="1"/>
    <col min="6" max="7" width="19.125" style="13" customWidth="1"/>
    <col min="8" max="8" width="12.625" style="13" customWidth="1"/>
    <col min="9" max="32" width="9.00390625" style="13" bestFit="1" customWidth="1"/>
    <col min="33" max="16384" width="8.75390625" style="13" customWidth="1"/>
  </cols>
  <sheetData>
    <row r="1" spans="1:8" ht="15">
      <c r="A1" s="14" t="s">
        <v>98</v>
      </c>
      <c r="B1" s="15" t="s">
        <v>223</v>
      </c>
      <c r="C1" s="16"/>
      <c r="D1" s="16"/>
      <c r="E1" s="16"/>
      <c r="F1" s="16"/>
      <c r="G1" s="16"/>
      <c r="H1" s="16"/>
    </row>
    <row r="2" spans="1:8" s="11" customFormat="1" ht="30" customHeight="1">
      <c r="A2" s="17" t="s">
        <v>624</v>
      </c>
      <c r="B2" s="18"/>
      <c r="C2" s="18"/>
      <c r="D2" s="18"/>
      <c r="E2" s="18"/>
      <c r="F2" s="18"/>
      <c r="G2" s="18"/>
      <c r="H2" s="18"/>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55" t="s">
        <v>100</v>
      </c>
    </row>
    <row r="5" spans="1:8" s="54" customFormat="1" ht="15.75" customHeight="1">
      <c r="A5" s="56" t="s">
        <v>273</v>
      </c>
      <c r="B5" s="56" t="s">
        <v>225</v>
      </c>
      <c r="C5" s="57" t="s">
        <v>205</v>
      </c>
      <c r="D5" s="56" t="s">
        <v>206</v>
      </c>
      <c r="E5" s="56" t="s">
        <v>207</v>
      </c>
      <c r="F5" s="56" t="s">
        <v>208</v>
      </c>
      <c r="G5" s="58" t="s">
        <v>227</v>
      </c>
      <c r="H5" s="56" t="s">
        <v>228</v>
      </c>
    </row>
    <row r="6" spans="1:8" ht="15.75" customHeight="1">
      <c r="A6" s="56"/>
      <c r="B6" s="35"/>
      <c r="C6" s="28"/>
      <c r="D6" s="28"/>
      <c r="E6" s="28"/>
      <c r="F6" s="28"/>
      <c r="G6" s="28"/>
      <c r="H6" s="59">
        <f aca="true" t="shared" si="0" ref="H6:H12">IF(E6=0,"",G6/E6*100)</f>
      </c>
    </row>
    <row r="7" spans="1:8" ht="15.75" customHeight="1">
      <c r="A7" s="56"/>
      <c r="B7" s="35"/>
      <c r="C7" s="28"/>
      <c r="D7" s="28"/>
      <c r="E7" s="28"/>
      <c r="F7" s="28"/>
      <c r="G7" s="28"/>
      <c r="H7" s="59">
        <f t="shared" si="0"/>
      </c>
    </row>
    <row r="8" spans="1:8" ht="15.75" customHeight="1">
      <c r="A8" s="24"/>
      <c r="B8" s="35"/>
      <c r="C8" s="28"/>
      <c r="D8" s="28"/>
      <c r="E8" s="28"/>
      <c r="F8" s="28"/>
      <c r="G8" s="28"/>
      <c r="H8" s="59">
        <f t="shared" si="0"/>
      </c>
    </row>
    <row r="9" spans="1:8" ht="15.75" customHeight="1">
      <c r="A9" s="24"/>
      <c r="B9" s="35"/>
      <c r="C9" s="28"/>
      <c r="D9" s="28"/>
      <c r="E9" s="28"/>
      <c r="F9" s="28"/>
      <c r="G9" s="28"/>
      <c r="H9" s="59">
        <f t="shared" si="0"/>
      </c>
    </row>
    <row r="10" spans="1:8" ht="15.75" customHeight="1">
      <c r="A10" s="24"/>
      <c r="B10" s="35"/>
      <c r="C10" s="28"/>
      <c r="D10" s="28"/>
      <c r="E10" s="28"/>
      <c r="F10" s="28"/>
      <c r="G10" s="28"/>
      <c r="H10" s="59">
        <f t="shared" si="0"/>
      </c>
    </row>
    <row r="11" spans="1:8" ht="15.75" customHeight="1">
      <c r="A11" s="24"/>
      <c r="B11" s="35"/>
      <c r="C11" s="28"/>
      <c r="D11" s="28"/>
      <c r="E11" s="28"/>
      <c r="F11" s="28"/>
      <c r="G11" s="28"/>
      <c r="H11" s="59">
        <f t="shared" si="0"/>
      </c>
    </row>
    <row r="12" spans="1:8" ht="15.75" customHeight="1">
      <c r="A12" s="24"/>
      <c r="B12" s="35"/>
      <c r="C12" s="28"/>
      <c r="D12" s="28"/>
      <c r="E12" s="28"/>
      <c r="F12" s="28"/>
      <c r="G12" s="28"/>
      <c r="H12" s="59">
        <f t="shared" si="0"/>
      </c>
    </row>
    <row r="13" spans="1:8" ht="15.75" customHeight="1">
      <c r="A13" s="24"/>
      <c r="B13" s="35"/>
      <c r="C13" s="27"/>
      <c r="D13" s="29"/>
      <c r="E13" s="28"/>
      <c r="F13" s="28"/>
      <c r="G13" s="28"/>
      <c r="H13" s="59"/>
    </row>
    <row r="14" spans="1:8" ht="15.75" customHeight="1">
      <c r="A14" s="24"/>
      <c r="B14" s="35"/>
      <c r="C14" s="27"/>
      <c r="D14" s="29"/>
      <c r="E14" s="28"/>
      <c r="F14" s="28"/>
      <c r="G14" s="28"/>
      <c r="H14" s="59"/>
    </row>
    <row r="15" spans="1:8" ht="15.75" customHeight="1">
      <c r="A15" s="24"/>
      <c r="B15" s="35"/>
      <c r="C15" s="27"/>
      <c r="D15" s="29"/>
      <c r="E15" s="28"/>
      <c r="F15" s="28"/>
      <c r="G15" s="28"/>
      <c r="H15" s="59"/>
    </row>
    <row r="16" spans="1:8" ht="15.75" customHeight="1">
      <c r="A16" s="24"/>
      <c r="B16" s="35"/>
      <c r="C16" s="27"/>
      <c r="D16" s="29"/>
      <c r="E16" s="28"/>
      <c r="F16" s="28"/>
      <c r="G16" s="28"/>
      <c r="H16" s="59"/>
    </row>
    <row r="17" spans="1:8" ht="15.75" customHeight="1">
      <c r="A17" s="24"/>
      <c r="B17" s="35"/>
      <c r="C17" s="27"/>
      <c r="D17" s="29"/>
      <c r="E17" s="28"/>
      <c r="F17" s="28"/>
      <c r="G17" s="28"/>
      <c r="H17" s="59"/>
    </row>
    <row r="18" spans="1:8" ht="15.75" customHeight="1">
      <c r="A18" s="24"/>
      <c r="B18" s="35"/>
      <c r="C18" s="27"/>
      <c r="D18" s="29"/>
      <c r="E18" s="28"/>
      <c r="F18" s="28"/>
      <c r="G18" s="28"/>
      <c r="H18" s="59"/>
    </row>
    <row r="19" spans="1:8" ht="15.75" customHeight="1">
      <c r="A19" s="24"/>
      <c r="B19" s="35"/>
      <c r="C19" s="27"/>
      <c r="D19" s="29"/>
      <c r="E19" s="28"/>
      <c r="F19" s="28"/>
      <c r="G19" s="28"/>
      <c r="H19" s="59"/>
    </row>
    <row r="20" spans="1:8" ht="15.75" customHeight="1">
      <c r="A20" s="24"/>
      <c r="B20" s="35"/>
      <c r="C20" s="27"/>
      <c r="D20" s="29"/>
      <c r="E20" s="28"/>
      <c r="F20" s="28"/>
      <c r="G20" s="28"/>
      <c r="H20" s="59"/>
    </row>
    <row r="21" spans="1:8" ht="15.75" customHeight="1">
      <c r="A21" s="24"/>
      <c r="B21" s="35"/>
      <c r="C21" s="27"/>
      <c r="D21" s="29"/>
      <c r="E21" s="28"/>
      <c r="F21" s="28"/>
      <c r="G21" s="28"/>
      <c r="H21" s="59"/>
    </row>
    <row r="22" spans="1:8" ht="15.75" customHeight="1">
      <c r="A22" s="24"/>
      <c r="B22" s="35"/>
      <c r="C22" s="27"/>
      <c r="D22" s="29"/>
      <c r="E22" s="28"/>
      <c r="F22" s="28"/>
      <c r="G22" s="28"/>
      <c r="H22" s="59"/>
    </row>
    <row r="23" spans="1:8" ht="15.75" customHeight="1">
      <c r="A23" s="24"/>
      <c r="B23" s="35"/>
      <c r="C23" s="27"/>
      <c r="D23" s="29"/>
      <c r="E23" s="28"/>
      <c r="F23" s="28"/>
      <c r="G23" s="28"/>
      <c r="H23" s="59"/>
    </row>
    <row r="24" spans="1:8" ht="15.75" customHeight="1">
      <c r="A24" s="24"/>
      <c r="B24" s="35"/>
      <c r="C24" s="27"/>
      <c r="D24" s="29"/>
      <c r="E24" s="28"/>
      <c r="F24" s="28"/>
      <c r="G24" s="28"/>
      <c r="H24" s="59"/>
    </row>
    <row r="25" spans="1:8" ht="15.75" customHeight="1">
      <c r="A25" s="24"/>
      <c r="B25" s="35"/>
      <c r="C25" s="27"/>
      <c r="D25" s="29"/>
      <c r="E25" s="28"/>
      <c r="F25" s="28"/>
      <c r="G25" s="28"/>
      <c r="H25" s="59"/>
    </row>
    <row r="26" spans="1:8" ht="15.75" customHeight="1">
      <c r="A26" s="56"/>
      <c r="B26" s="60"/>
      <c r="C26" s="27"/>
      <c r="D26" s="29"/>
      <c r="E26" s="28"/>
      <c r="F26" s="28"/>
      <c r="G26" s="28"/>
      <c r="H26" s="59"/>
    </row>
    <row r="27" spans="1:8" ht="15.75" customHeight="1">
      <c r="A27" s="56"/>
      <c r="B27" s="60"/>
      <c r="C27" s="27"/>
      <c r="D27" s="29"/>
      <c r="E27" s="28"/>
      <c r="F27" s="28"/>
      <c r="G27" s="28"/>
      <c r="H27" s="59"/>
    </row>
    <row r="28" spans="1:8" ht="15.75" customHeight="1">
      <c r="A28" s="56" t="s">
        <v>625</v>
      </c>
      <c r="B28" s="24" t="s">
        <v>187</v>
      </c>
      <c r="C28" s="27">
        <f>SUM(C6:C27)</f>
        <v>0</v>
      </c>
      <c r="D28" s="29">
        <f>SUM(D6:D27)</f>
        <v>0</v>
      </c>
      <c r="E28" s="28">
        <f>SUM(E6:E27)</f>
        <v>0</v>
      </c>
      <c r="F28" s="28">
        <f>SUM(F6:F27)</f>
        <v>0</v>
      </c>
      <c r="G28" s="28">
        <f>SUM(G6:G27)</f>
        <v>0</v>
      </c>
      <c r="H28" s="59">
        <f>IF(E28=0,"",G28/E28*100)</f>
      </c>
    </row>
    <row r="29" spans="1:5" ht="15.75" customHeight="1">
      <c r="A29" s="32" t="str">
        <f>'填表说明'!B12</f>
        <v>资产占有单位填表人：</v>
      </c>
      <c r="E29" s="13" t="str">
        <f>'填表说明'!B8</f>
        <v>评估人员：</v>
      </c>
    </row>
    <row r="30" ht="15.75" customHeight="1">
      <c r="A30" s="32" t="str">
        <f>'填表说明'!B16</f>
        <v>填表日期：2017年01月10日</v>
      </c>
    </row>
  </sheetData>
  <sheetProtection/>
  <mergeCells count="2">
    <mergeCell ref="A2:H2"/>
    <mergeCell ref="A3:H3"/>
  </mergeCells>
  <hyperlinks>
    <hyperlink ref="A1" location="索引目录!G20" display="返回索引页"/>
    <hyperlink ref="B1" location="分类汇总!B53" display="返回"/>
  </hyperlinks>
  <printOptions horizontalCentered="1"/>
  <pageMargins left="0.35" right="0.35" top="0.79" bottom="0.79" header="1.03" footer="0.51"/>
  <pageSetup fitToHeight="0" fitToWidth="1" horizontalDpi="300" verticalDpi="300" orientation="landscape" paperSize="9"/>
  <headerFooter alignWithMargins="0">
    <oddHeader>&amp;R&amp;"宋体,常规"&amp;10表&amp;"Times New Roman,常规"10
&amp;"宋体,常规"共&amp;"Times New Roman,常规"&amp;N&amp;"宋体,常规"页第&amp;"Times New Roman,常规"&amp;P&amp;"宋体,常规"页</oddHeader>
  </headerFooter>
</worksheet>
</file>

<file path=xl/worksheets/sheet8.xml><?xml version="1.0" encoding="utf-8"?>
<worksheet xmlns="http://schemas.openxmlformats.org/spreadsheetml/2006/main" xmlns:r="http://schemas.openxmlformats.org/officeDocument/2006/relationships">
  <sheetPr>
    <tabColor indexed="10"/>
    <pageSetUpPr fitToPage="1"/>
  </sheetPr>
  <dimension ref="A1:J29"/>
  <sheetViews>
    <sheetView workbookViewId="0" topLeftCell="A19">
      <selection activeCell="H23" sqref="H23"/>
    </sheetView>
  </sheetViews>
  <sheetFormatPr defaultColWidth="8.75390625" defaultRowHeight="15.75" customHeight="1" outlineLevelCol="1"/>
  <cols>
    <col min="1" max="1" width="5.375" style="13" customWidth="1"/>
    <col min="2" max="2" width="13.875" style="13" customWidth="1"/>
    <col min="3" max="3" width="6.875" style="13" customWidth="1"/>
    <col min="4" max="4" width="7.50390625" style="13" customWidth="1"/>
    <col min="5" max="5" width="19.125" style="13" hidden="1" customWidth="1" outlineLevel="1"/>
    <col min="6" max="6" width="19.125" style="13" customWidth="1" collapsed="1"/>
    <col min="7" max="7" width="19.125" style="13" hidden="1" customWidth="1"/>
    <col min="8" max="9" width="19.125" style="13" customWidth="1"/>
    <col min="10" max="10" width="12.625" style="13" customWidth="1"/>
    <col min="11" max="32" width="9.00390625" style="13" bestFit="1" customWidth="1"/>
    <col min="33" max="16384" width="8.75390625" style="13" customWidth="1"/>
  </cols>
  <sheetData>
    <row r="1" spans="1:10" ht="12" customHeight="1">
      <c r="A1" s="74" t="s">
        <v>98</v>
      </c>
      <c r="B1" s="15" t="s">
        <v>223</v>
      </c>
      <c r="C1" s="15"/>
      <c r="D1" s="15"/>
      <c r="E1" s="16"/>
      <c r="F1" s="16"/>
      <c r="G1" s="16"/>
      <c r="H1" s="16"/>
      <c r="I1" s="16"/>
      <c r="J1" s="16"/>
    </row>
    <row r="2" spans="1:10" s="11" customFormat="1" ht="30" customHeight="1">
      <c r="A2" s="17" t="s">
        <v>272</v>
      </c>
      <c r="B2" s="18"/>
      <c r="C2" s="18"/>
      <c r="D2" s="18"/>
      <c r="E2" s="18"/>
      <c r="F2" s="18"/>
      <c r="G2" s="18"/>
      <c r="H2" s="18"/>
      <c r="I2" s="18"/>
      <c r="J2" s="18"/>
    </row>
    <row r="3" spans="1:10" ht="13.5" customHeight="1">
      <c r="A3" s="19" t="str">
        <f>'填表说明'!B9</f>
        <v>评估基准日：2016年12月31日</v>
      </c>
      <c r="B3" s="19"/>
      <c r="C3" s="19"/>
      <c r="D3" s="19"/>
      <c r="E3" s="19"/>
      <c r="F3" s="19"/>
      <c r="G3" s="19"/>
      <c r="H3" s="19"/>
      <c r="I3" s="19"/>
      <c r="J3" s="19"/>
    </row>
    <row r="4" spans="1:10" s="170" customFormat="1" ht="15.75" customHeight="1">
      <c r="A4" s="238" t="str">
        <f>'填表说明'!B11</f>
        <v>资产占有单位名称：黑龙江斯达特兽药有限公司</v>
      </c>
      <c r="J4" s="251" t="s">
        <v>100</v>
      </c>
    </row>
    <row r="5" spans="1:10" s="12" customFormat="1" ht="15.75" customHeight="1">
      <c r="A5" s="239" t="s">
        <v>273</v>
      </c>
      <c r="B5" s="240" t="s">
        <v>225</v>
      </c>
      <c r="C5" s="241"/>
      <c r="D5" s="242"/>
      <c r="E5" s="243" t="s">
        <v>205</v>
      </c>
      <c r="F5" s="244" t="s">
        <v>206</v>
      </c>
      <c r="G5" s="239" t="s">
        <v>207</v>
      </c>
      <c r="H5" s="239" t="s">
        <v>208</v>
      </c>
      <c r="I5" s="239" t="s">
        <v>227</v>
      </c>
      <c r="J5" s="239" t="s">
        <v>228</v>
      </c>
    </row>
    <row r="6" spans="1:10" ht="15.75" customHeight="1">
      <c r="A6" s="58" t="s">
        <v>274</v>
      </c>
      <c r="B6" s="245" t="s">
        <v>275</v>
      </c>
      <c r="C6" s="246" t="s">
        <v>276</v>
      </c>
      <c r="D6" s="244" t="s">
        <v>277</v>
      </c>
      <c r="E6" s="191">
        <f>SUM('现金'!F27,'银行存款'!G27,'其他货币资金'!G27)</f>
        <v>0</v>
      </c>
      <c r="F6" s="192">
        <f>SUM('现金'!G27,'银行存款'!H27)</f>
        <v>768068.3200000001</v>
      </c>
      <c r="G6" s="192">
        <f>SUM('现金'!H27,'银行存款'!I27,'其他货币资金'!I27)</f>
        <v>0</v>
      </c>
      <c r="H6" s="192">
        <f>SUM('现金'!I27,'银行存款'!J27,'其他货币资金'!J27)</f>
        <v>768068.3200000001</v>
      </c>
      <c r="I6" s="28">
        <v>0</v>
      </c>
      <c r="J6" s="28">
        <f>IF(F6=0,"",I6/F6*100)</f>
        <v>0</v>
      </c>
    </row>
    <row r="7" spans="1:10" ht="15.75" customHeight="1">
      <c r="A7" s="58" t="s">
        <v>278</v>
      </c>
      <c r="B7" s="247" t="s">
        <v>29</v>
      </c>
      <c r="C7" s="248"/>
      <c r="D7" s="249"/>
      <c r="E7" s="191">
        <f>'交易性金融资产汇总'!C27</f>
        <v>0</v>
      </c>
      <c r="F7" s="168">
        <f>'交易性金融资产汇总'!D27</f>
        <v>0</v>
      </c>
      <c r="G7" s="192">
        <f>'交易性金融资产汇总'!E27</f>
        <v>0</v>
      </c>
      <c r="H7" s="192">
        <f>'交易性金融资产汇总'!F27</f>
        <v>0</v>
      </c>
      <c r="I7" s="28">
        <f aca="true" t="shared" si="0" ref="I7:I16">H7-F7</f>
        <v>0</v>
      </c>
      <c r="J7" s="28">
        <f aca="true" t="shared" si="1" ref="J7:J16">IF(F7=0,"",I7/F7*100)</f>
      </c>
    </row>
    <row r="8" spans="1:10" ht="15.75" customHeight="1">
      <c r="A8" s="58" t="s">
        <v>279</v>
      </c>
      <c r="B8" s="247" t="s">
        <v>36</v>
      </c>
      <c r="C8" s="248"/>
      <c r="D8" s="249"/>
      <c r="E8" s="191">
        <f>'应收票据'!F27</f>
        <v>0</v>
      </c>
      <c r="F8" s="168">
        <f>'应收票据'!G27</f>
        <v>0</v>
      </c>
      <c r="G8" s="192">
        <f>'应收票据'!H27</f>
        <v>0</v>
      </c>
      <c r="H8" s="192">
        <f>'应收票据'!I27</f>
        <v>0</v>
      </c>
      <c r="I8" s="28">
        <f t="shared" si="0"/>
        <v>0</v>
      </c>
      <c r="J8" s="28">
        <f t="shared" si="1"/>
      </c>
    </row>
    <row r="9" spans="1:10" ht="15.75" customHeight="1">
      <c r="A9" s="58" t="s">
        <v>280</v>
      </c>
      <c r="B9" s="247" t="s">
        <v>38</v>
      </c>
      <c r="C9" s="248"/>
      <c r="D9" s="249"/>
      <c r="E9" s="191">
        <f>'应收账款'!F27</f>
        <v>0</v>
      </c>
      <c r="F9" s="168">
        <f>'应收账款'!O27</f>
        <v>0</v>
      </c>
      <c r="G9" s="192"/>
      <c r="H9" s="192">
        <f>'应收账款'!Q24</f>
        <v>0</v>
      </c>
      <c r="I9" s="28">
        <f t="shared" si="0"/>
        <v>0</v>
      </c>
      <c r="J9" s="28">
        <f t="shared" si="1"/>
      </c>
    </row>
    <row r="10" spans="1:10" ht="15.75" customHeight="1">
      <c r="A10" s="58" t="s">
        <v>281</v>
      </c>
      <c r="B10" s="247" t="s">
        <v>40</v>
      </c>
      <c r="C10" s="248"/>
      <c r="D10" s="249"/>
      <c r="E10" s="191">
        <f>'预付账款'!F38</f>
        <v>0</v>
      </c>
      <c r="F10" s="250"/>
      <c r="G10" s="192"/>
      <c r="H10" s="192"/>
      <c r="I10" s="28">
        <v>0</v>
      </c>
      <c r="J10" s="28">
        <f t="shared" si="1"/>
      </c>
    </row>
    <row r="11" spans="1:10" ht="15.75" customHeight="1">
      <c r="A11" s="58" t="s">
        <v>282</v>
      </c>
      <c r="B11" s="247" t="s">
        <v>42</v>
      </c>
      <c r="C11" s="248"/>
      <c r="D11" s="249"/>
      <c r="E11" s="191">
        <f>'应收利息'!G27</f>
        <v>0</v>
      </c>
      <c r="F11" s="168"/>
      <c r="G11" s="192"/>
      <c r="H11" s="192"/>
      <c r="I11" s="28">
        <f t="shared" si="0"/>
        <v>0</v>
      </c>
      <c r="J11" s="28">
        <f t="shared" si="1"/>
      </c>
    </row>
    <row r="12" spans="1:10" ht="15.75" customHeight="1">
      <c r="A12" s="58" t="s">
        <v>283</v>
      </c>
      <c r="B12" s="247" t="s">
        <v>284</v>
      </c>
      <c r="C12" s="248"/>
      <c r="D12" s="249"/>
      <c r="E12" s="191">
        <f>'应收股利（利润）'!E27</f>
        <v>0</v>
      </c>
      <c r="F12" s="168">
        <f>'应收股利（利润）'!F27</f>
        <v>0</v>
      </c>
      <c r="G12" s="192">
        <f>'应收股利（利润）'!G27</f>
        <v>0</v>
      </c>
      <c r="H12" s="192">
        <f>'应收股利（利润）'!H27</f>
        <v>0</v>
      </c>
      <c r="I12" s="28">
        <f t="shared" si="0"/>
        <v>0</v>
      </c>
      <c r="J12" s="28">
        <f t="shared" si="1"/>
      </c>
    </row>
    <row r="13" spans="1:10" ht="15.75" customHeight="1">
      <c r="A13" s="58" t="s">
        <v>285</v>
      </c>
      <c r="B13" s="247" t="s">
        <v>46</v>
      </c>
      <c r="C13" s="248"/>
      <c r="D13" s="249"/>
      <c r="E13" s="191">
        <f>'其他应收款'!F62</f>
        <v>0</v>
      </c>
      <c r="F13" s="168">
        <f>'其他应收款'!O6</f>
        <v>0</v>
      </c>
      <c r="G13" s="192"/>
      <c r="H13" s="192">
        <f>F13</f>
        <v>0</v>
      </c>
      <c r="I13" s="28">
        <v>0</v>
      </c>
      <c r="J13" s="28">
        <f t="shared" si="1"/>
      </c>
    </row>
    <row r="14" spans="1:10" ht="15.75" customHeight="1">
      <c r="A14" s="58" t="s">
        <v>286</v>
      </c>
      <c r="B14" s="247" t="s">
        <v>48</v>
      </c>
      <c r="C14" s="248"/>
      <c r="D14" s="249"/>
      <c r="E14" s="191">
        <f>'存货汇总'!C27</f>
        <v>0</v>
      </c>
      <c r="F14" s="168">
        <v>5804697.66</v>
      </c>
      <c r="G14" s="168">
        <v>5804697.66</v>
      </c>
      <c r="H14" s="168">
        <v>5804697.66</v>
      </c>
      <c r="I14" s="28">
        <v>0</v>
      </c>
      <c r="J14" s="28">
        <f t="shared" si="1"/>
        <v>0</v>
      </c>
    </row>
    <row r="15" spans="1:10" ht="15.75" customHeight="1">
      <c r="A15" s="58" t="s">
        <v>287</v>
      </c>
      <c r="B15" s="247" t="s">
        <v>182</v>
      </c>
      <c r="C15" s="248"/>
      <c r="D15" s="249"/>
      <c r="E15" s="191">
        <f>'一年到期非流动资产'!E27</f>
        <v>0</v>
      </c>
      <c r="F15" s="168">
        <f>'一年到期非流动资产'!F27</f>
        <v>0</v>
      </c>
      <c r="G15" s="192">
        <f>'一年到期非流动资产'!G27</f>
        <v>0</v>
      </c>
      <c r="H15" s="192">
        <f>'一年到期非流动资产'!H27</f>
        <v>0</v>
      </c>
      <c r="I15" s="28">
        <f t="shared" si="0"/>
        <v>0</v>
      </c>
      <c r="J15" s="28">
        <f t="shared" si="1"/>
      </c>
    </row>
    <row r="16" spans="1:10" ht="15.75" customHeight="1">
      <c r="A16" s="58" t="s">
        <v>288</v>
      </c>
      <c r="B16" s="247" t="s">
        <v>66</v>
      </c>
      <c r="C16" s="248"/>
      <c r="D16" s="249"/>
      <c r="E16" s="191">
        <f>'其他流动资产'!E27</f>
        <v>0</v>
      </c>
      <c r="F16" s="168">
        <f>'其他流动资产'!F27</f>
        <v>0</v>
      </c>
      <c r="G16" s="192">
        <f>'其他流动资产'!G27</f>
        <v>0</v>
      </c>
      <c r="H16" s="192">
        <f>'其他流动资产'!H27</f>
        <v>0</v>
      </c>
      <c r="I16" s="28">
        <f t="shared" si="0"/>
        <v>0</v>
      </c>
      <c r="J16" s="28">
        <f t="shared" si="1"/>
      </c>
    </row>
    <row r="17" spans="1:10" ht="15.75" customHeight="1">
      <c r="A17" s="56"/>
      <c r="B17" s="245"/>
      <c r="C17" s="246"/>
      <c r="D17" s="244"/>
      <c r="E17" s="191"/>
      <c r="F17" s="168"/>
      <c r="G17" s="192"/>
      <c r="H17" s="192"/>
      <c r="I17" s="28"/>
      <c r="J17" s="28">
        <f aca="true" t="shared" si="2" ref="J17:J25">IF(G17=0,"",I17/G17*100)</f>
      </c>
    </row>
    <row r="18" spans="1:10" ht="15.75" customHeight="1">
      <c r="A18" s="56"/>
      <c r="B18" s="245"/>
      <c r="C18" s="246"/>
      <c r="D18" s="244"/>
      <c r="E18" s="191"/>
      <c r="F18" s="168"/>
      <c r="G18" s="192"/>
      <c r="H18" s="192"/>
      <c r="I18" s="28"/>
      <c r="J18" s="28">
        <f t="shared" si="2"/>
      </c>
    </row>
    <row r="19" spans="1:10" ht="15.75" customHeight="1">
      <c r="A19" s="56"/>
      <c r="B19" s="245"/>
      <c r="C19" s="246"/>
      <c r="D19" s="244"/>
      <c r="E19" s="191"/>
      <c r="F19" s="168"/>
      <c r="G19" s="192"/>
      <c r="H19" s="192"/>
      <c r="I19" s="28"/>
      <c r="J19" s="28">
        <f t="shared" si="2"/>
      </c>
    </row>
    <row r="20" spans="1:10" ht="15.75" customHeight="1">
      <c r="A20" s="56"/>
      <c r="B20" s="245"/>
      <c r="C20" s="246"/>
      <c r="D20" s="244"/>
      <c r="E20" s="191"/>
      <c r="F20" s="168"/>
      <c r="G20" s="192"/>
      <c r="H20" s="192"/>
      <c r="I20" s="28"/>
      <c r="J20" s="28">
        <f t="shared" si="2"/>
      </c>
    </row>
    <row r="21" spans="1:10" ht="15.75" customHeight="1">
      <c r="A21" s="56"/>
      <c r="B21" s="245"/>
      <c r="C21" s="246"/>
      <c r="D21" s="244"/>
      <c r="E21" s="191"/>
      <c r="F21" s="168"/>
      <c r="G21" s="192"/>
      <c r="H21" s="192"/>
      <c r="I21" s="28"/>
      <c r="J21" s="28">
        <f t="shared" si="2"/>
      </c>
    </row>
    <row r="22" spans="1:10" ht="15.75" customHeight="1">
      <c r="A22" s="56"/>
      <c r="B22" s="245"/>
      <c r="C22" s="246"/>
      <c r="D22" s="244"/>
      <c r="E22" s="191"/>
      <c r="F22" s="168"/>
      <c r="G22" s="192"/>
      <c r="H22" s="192"/>
      <c r="I22" s="28"/>
      <c r="J22" s="28">
        <f t="shared" si="2"/>
      </c>
    </row>
    <row r="23" spans="1:10" ht="15.75" customHeight="1">
      <c r="A23" s="56"/>
      <c r="B23" s="245"/>
      <c r="C23" s="246"/>
      <c r="D23" s="244"/>
      <c r="E23" s="191"/>
      <c r="F23" s="168"/>
      <c r="G23" s="192"/>
      <c r="H23" s="192"/>
      <c r="I23" s="28"/>
      <c r="J23" s="28">
        <f t="shared" si="2"/>
      </c>
    </row>
    <row r="24" spans="1:10" ht="15.75" customHeight="1">
      <c r="A24" s="56"/>
      <c r="B24" s="245"/>
      <c r="C24" s="246"/>
      <c r="D24" s="244"/>
      <c r="E24" s="191"/>
      <c r="F24" s="168"/>
      <c r="G24" s="192"/>
      <c r="H24" s="192"/>
      <c r="I24" s="28"/>
      <c r="J24" s="28">
        <f t="shared" si="2"/>
      </c>
    </row>
    <row r="25" spans="1:10" ht="15.75" customHeight="1">
      <c r="A25" s="56"/>
      <c r="B25" s="245"/>
      <c r="C25" s="246"/>
      <c r="D25" s="244"/>
      <c r="E25" s="191"/>
      <c r="F25" s="168"/>
      <c r="G25" s="192"/>
      <c r="H25" s="192"/>
      <c r="I25" s="28"/>
      <c r="J25" s="28">
        <f t="shared" si="2"/>
      </c>
    </row>
    <row r="26" spans="1:10" ht="15.75" customHeight="1">
      <c r="A26" s="35"/>
      <c r="B26" s="245"/>
      <c r="C26" s="246"/>
      <c r="D26" s="244"/>
      <c r="E26" s="191"/>
      <c r="F26" s="168"/>
      <c r="G26" s="192"/>
      <c r="H26" s="192"/>
      <c r="I26" s="28"/>
      <c r="J26" s="28"/>
    </row>
    <row r="27" spans="1:10" ht="15.75" customHeight="1">
      <c r="A27" s="24">
        <v>3</v>
      </c>
      <c r="B27" s="245" t="s">
        <v>183</v>
      </c>
      <c r="C27" s="246"/>
      <c r="D27" s="244"/>
      <c r="E27" s="191">
        <f>SUM(E6:E26)</f>
        <v>0</v>
      </c>
      <c r="F27" s="29">
        <f>SUM(F6:F26)</f>
        <v>6572765.98</v>
      </c>
      <c r="G27" s="28">
        <f>SUM(G6:G26)</f>
        <v>5804697.66</v>
      </c>
      <c r="H27" s="28">
        <f>SUM(H6:H26)</f>
        <v>6572765.98</v>
      </c>
      <c r="I27" s="28">
        <f>H27-F27</f>
        <v>0</v>
      </c>
      <c r="J27" s="28">
        <f>I27/F27</f>
        <v>0</v>
      </c>
    </row>
    <row r="28" spans="1:7" ht="15.75" customHeight="1">
      <c r="A28" s="32" t="str">
        <f>'填表说明'!B12</f>
        <v>资产占有单位填表人：</v>
      </c>
      <c r="G28" s="32" t="str">
        <f>'填表说明'!B8</f>
        <v>评估人员：</v>
      </c>
    </row>
    <row r="29" ht="15.75" customHeight="1">
      <c r="A29" s="32" t="str">
        <f>'填表说明'!$B$16</f>
        <v>填表日期：2017年01月10日</v>
      </c>
    </row>
  </sheetData>
  <sheetProtection/>
  <mergeCells count="24">
    <mergeCell ref="A2:J2"/>
    <mergeCell ref="A3:J3"/>
    <mergeCell ref="B5:D5"/>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s>
  <hyperlinks>
    <hyperlink ref="B11" location="应收利息!A1" display="应收利息"/>
    <hyperlink ref="B7" location="短期投资汇总!A1" display="交易性金融资产"/>
    <hyperlink ref="B8" location="应收票据!A1" display="应收票据"/>
    <hyperlink ref="B10" location="'应收股利（利润）'!A1" display="预付账款"/>
    <hyperlink ref="B15" location="存货汇总!A1" display="一年内到期的非流动资产"/>
    <hyperlink ref="B16" location="待摊费用!A1" display="其他流动资产"/>
    <hyperlink ref="B6" location="现金!A1" display="货币资金（现金"/>
    <hyperlink ref="C6" location="银行存款!A1" display="存款"/>
    <hyperlink ref="D6" location="其他货币资金!A1" display="他币）"/>
    <hyperlink ref="A1" location="索引目录!C6" display="返回索引页"/>
    <hyperlink ref="B1" location="分类汇总!B6" display="返回"/>
    <hyperlink ref="B7:D7" location="交易性金融资产汇总!B1" display="交易性金融资产"/>
    <hyperlink ref="B9:D9" location="应收账款!B1" display="应收账款"/>
    <hyperlink ref="B10:D10" location="预付账款!B1" display="预付账款"/>
    <hyperlink ref="B11:D11" location="应收利息!B1" display="应收利息"/>
    <hyperlink ref="B12:D12" location="'应收股利（利润）'!B1" display="应收股利（应收利润）"/>
    <hyperlink ref="B13:D13" location="其他应收款!B1" display="其他应收款"/>
    <hyperlink ref="B14:D14" location="存货汇总!B1" display="存货"/>
    <hyperlink ref="B15:D15" location="一年到期非流动资产!B1" display="一年内到期的非流动资产"/>
    <hyperlink ref="B16:D16" location="其他流动资产!B1" display="其他流动资产"/>
  </hyperlinks>
  <printOptions horizontalCentered="1"/>
  <pageMargins left="0.35" right="0.35" top="0.79" bottom="0.35" header="0.98" footer="0.24"/>
  <pageSetup fitToHeight="1" fitToWidth="1" horizontalDpi="300" verticalDpi="300" orientation="landscape" paperSize="9"/>
  <headerFooter alignWithMargins="0">
    <oddHeader>&amp;R&amp;"宋体,常规"&amp;10表&amp;"Times New Roman,常规"3
&amp;"宋体,常规"共&amp;"Times New Roman,常规"&amp;N&amp;"宋体,常规"页第&amp;"Times New Roman,常规"&amp;P&amp;"宋体,常规"页</oddHeader>
  </headerFooter>
</worksheet>
</file>

<file path=xl/worksheets/sheet8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5" sqref="A5"/>
    </sheetView>
  </sheetViews>
  <sheetFormatPr defaultColWidth="8.75390625" defaultRowHeight="15.75" customHeight="1" outlineLevelCol="1"/>
  <cols>
    <col min="1" max="1" width="5.50390625" style="13" customWidth="1"/>
    <col min="2" max="2" width="18.1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2.375" style="13" customWidth="1" outlineLevel="1"/>
    <col min="9" max="9" width="13.125" style="13" bestFit="1" customWidth="1"/>
    <col min="10" max="10" width="12.50390625" style="13" customWidth="1"/>
    <col min="11" max="11" width="11.875" style="13" customWidth="1"/>
    <col min="12" max="12" width="12.875" style="13" customWidth="1"/>
    <col min="13" max="13" width="10.625" style="13" customWidth="1"/>
    <col min="14" max="32" width="9.00390625" style="13" bestFit="1" customWidth="1"/>
    <col min="33" max="16384" width="8.75390625" style="13" customWidth="1"/>
  </cols>
  <sheetData>
    <row r="1" spans="1:13" ht="14.25">
      <c r="A1" s="14" t="s">
        <v>98</v>
      </c>
      <c r="B1" s="15" t="s">
        <v>223</v>
      </c>
      <c r="C1" s="16"/>
      <c r="D1" s="16"/>
      <c r="E1" s="16"/>
      <c r="F1" s="16"/>
      <c r="G1" s="16"/>
      <c r="H1" s="16"/>
      <c r="I1" s="16"/>
      <c r="J1" s="16"/>
      <c r="K1" s="16"/>
      <c r="L1" s="16"/>
      <c r="M1" s="16"/>
    </row>
    <row r="2" spans="1:13" s="11" customFormat="1" ht="30" customHeight="1">
      <c r="A2" s="17" t="s">
        <v>626</v>
      </c>
      <c r="B2" s="18"/>
      <c r="C2" s="18"/>
      <c r="D2" s="18"/>
      <c r="E2" s="18"/>
      <c r="F2" s="18"/>
      <c r="G2" s="18"/>
      <c r="H2" s="18"/>
      <c r="I2" s="18"/>
      <c r="J2" s="18"/>
      <c r="K2" s="18"/>
      <c r="L2" s="18"/>
      <c r="M2" s="18"/>
    </row>
    <row r="3" spans="1:13" ht="13.5" customHeight="1">
      <c r="A3" s="19" t="str">
        <f>'填表说明'!B9</f>
        <v>评估基准日：2016年12月31日</v>
      </c>
      <c r="B3" s="19"/>
      <c r="C3" s="19"/>
      <c r="D3" s="19"/>
      <c r="E3" s="19"/>
      <c r="F3" s="19"/>
      <c r="G3" s="19"/>
      <c r="H3" s="19"/>
      <c r="I3" s="33"/>
      <c r="J3" s="33"/>
      <c r="K3" s="33"/>
      <c r="L3" s="33"/>
      <c r="M3" s="33"/>
    </row>
    <row r="4" spans="1:13" ht="15.75" customHeight="1">
      <c r="A4" s="20" t="str">
        <f>'填表说明'!B11</f>
        <v>资产占有单位名称：黑龙江斯达特兽药有限公司</v>
      </c>
      <c r="M4" s="34" t="s">
        <v>100</v>
      </c>
    </row>
    <row r="5" spans="1:13" s="12" customFormat="1" ht="15.75" customHeight="1">
      <c r="A5" s="21" t="s">
        <v>173</v>
      </c>
      <c r="B5" s="21" t="s">
        <v>576</v>
      </c>
      <c r="C5" s="21" t="s">
        <v>342</v>
      </c>
      <c r="D5" s="21" t="s">
        <v>419</v>
      </c>
      <c r="E5" s="21" t="s">
        <v>577</v>
      </c>
      <c r="F5" s="21" t="s">
        <v>291</v>
      </c>
      <c r="G5" s="21" t="s">
        <v>578</v>
      </c>
      <c r="H5" s="22" t="s">
        <v>205</v>
      </c>
      <c r="I5" s="23" t="s">
        <v>206</v>
      </c>
      <c r="J5" s="21" t="s">
        <v>207</v>
      </c>
      <c r="K5" s="21" t="s">
        <v>579</v>
      </c>
      <c r="L5" s="21" t="s">
        <v>208</v>
      </c>
      <c r="M5" s="21" t="s">
        <v>176</v>
      </c>
    </row>
    <row r="6" spans="1:13" ht="15.75" customHeight="1">
      <c r="A6" s="24"/>
      <c r="B6" s="25"/>
      <c r="C6" s="26"/>
      <c r="D6" s="26"/>
      <c r="E6" s="26"/>
      <c r="F6" s="24"/>
      <c r="G6" s="28"/>
      <c r="H6" s="27"/>
      <c r="I6" s="29"/>
      <c r="J6" s="28"/>
      <c r="K6" s="53"/>
      <c r="L6" s="28"/>
      <c r="M6" s="35"/>
    </row>
    <row r="7" spans="1:13" ht="15.75" customHeight="1">
      <c r="A7" s="24"/>
      <c r="B7" s="25"/>
      <c r="C7" s="26"/>
      <c r="D7" s="26"/>
      <c r="E7" s="24"/>
      <c r="F7" s="24"/>
      <c r="G7" s="28"/>
      <c r="H7" s="27"/>
      <c r="I7" s="29"/>
      <c r="J7" s="28"/>
      <c r="K7" s="53"/>
      <c r="L7" s="28"/>
      <c r="M7" s="35"/>
    </row>
    <row r="8" spans="1:13" ht="15.75" customHeight="1">
      <c r="A8" s="24"/>
      <c r="B8" s="25"/>
      <c r="C8" s="26"/>
      <c r="D8" s="26"/>
      <c r="E8" s="24"/>
      <c r="F8" s="24"/>
      <c r="G8" s="28"/>
      <c r="H8" s="27"/>
      <c r="I8" s="29"/>
      <c r="J8" s="28"/>
      <c r="K8" s="53"/>
      <c r="L8" s="28"/>
      <c r="M8" s="35"/>
    </row>
    <row r="9" spans="1:13" ht="15.75" customHeight="1">
      <c r="A9" s="24"/>
      <c r="B9" s="25"/>
      <c r="C9" s="26"/>
      <c r="D9" s="26"/>
      <c r="E9" s="24"/>
      <c r="F9" s="24"/>
      <c r="G9" s="28"/>
      <c r="H9" s="27"/>
      <c r="I9" s="29"/>
      <c r="J9" s="28"/>
      <c r="K9" s="53"/>
      <c r="L9" s="28"/>
      <c r="M9" s="35"/>
    </row>
    <row r="10" spans="1:13" ht="15.75" customHeight="1">
      <c r="A10" s="24"/>
      <c r="B10" s="25"/>
      <c r="C10" s="26"/>
      <c r="D10" s="26"/>
      <c r="E10" s="24"/>
      <c r="F10" s="24"/>
      <c r="G10" s="28"/>
      <c r="H10" s="27"/>
      <c r="I10" s="29"/>
      <c r="J10" s="28"/>
      <c r="K10" s="53"/>
      <c r="L10" s="28"/>
      <c r="M10" s="35"/>
    </row>
    <row r="11" spans="1:13" ht="15.75" customHeight="1">
      <c r="A11" s="24"/>
      <c r="B11" s="25"/>
      <c r="C11" s="26"/>
      <c r="D11" s="26"/>
      <c r="E11" s="24"/>
      <c r="F11" s="24"/>
      <c r="G11" s="28"/>
      <c r="H11" s="27"/>
      <c r="I11" s="29"/>
      <c r="J11" s="28"/>
      <c r="K11" s="53"/>
      <c r="L11" s="28"/>
      <c r="M11" s="35"/>
    </row>
    <row r="12" spans="1:13" ht="15.75" customHeight="1">
      <c r="A12" s="24"/>
      <c r="B12" s="25"/>
      <c r="C12" s="26"/>
      <c r="D12" s="26"/>
      <c r="E12" s="24"/>
      <c r="F12" s="24"/>
      <c r="G12" s="28"/>
      <c r="H12" s="27"/>
      <c r="I12" s="29"/>
      <c r="J12" s="28"/>
      <c r="K12" s="53"/>
      <c r="L12" s="28"/>
      <c r="M12" s="35"/>
    </row>
    <row r="13" spans="1:13" ht="15.75" customHeight="1">
      <c r="A13" s="24"/>
      <c r="B13" s="25"/>
      <c r="C13" s="26"/>
      <c r="D13" s="26"/>
      <c r="E13" s="24"/>
      <c r="F13" s="24"/>
      <c r="G13" s="28"/>
      <c r="H13" s="27"/>
      <c r="I13" s="29"/>
      <c r="J13" s="28"/>
      <c r="K13" s="53"/>
      <c r="L13" s="28"/>
      <c r="M13" s="35"/>
    </row>
    <row r="14" spans="1:13" ht="15.75" customHeight="1">
      <c r="A14" s="24"/>
      <c r="B14" s="25"/>
      <c r="C14" s="26"/>
      <c r="D14" s="26"/>
      <c r="E14" s="24"/>
      <c r="F14" s="24"/>
      <c r="G14" s="28"/>
      <c r="H14" s="27"/>
      <c r="I14" s="29"/>
      <c r="J14" s="28"/>
      <c r="K14" s="53"/>
      <c r="L14" s="28"/>
      <c r="M14" s="35"/>
    </row>
    <row r="15" spans="1:13" ht="15.75" customHeight="1">
      <c r="A15" s="24"/>
      <c r="B15" s="25"/>
      <c r="C15" s="26"/>
      <c r="D15" s="26"/>
      <c r="E15" s="24"/>
      <c r="F15" s="24"/>
      <c r="G15" s="28"/>
      <c r="H15" s="27"/>
      <c r="I15" s="29"/>
      <c r="J15" s="28"/>
      <c r="K15" s="53"/>
      <c r="L15" s="28"/>
      <c r="M15" s="35"/>
    </row>
    <row r="16" spans="1:13" ht="15.75" customHeight="1">
      <c r="A16" s="24"/>
      <c r="B16" s="25"/>
      <c r="C16" s="26"/>
      <c r="D16" s="26"/>
      <c r="E16" s="24"/>
      <c r="F16" s="24"/>
      <c r="G16" s="28"/>
      <c r="H16" s="27"/>
      <c r="I16" s="29"/>
      <c r="J16" s="28"/>
      <c r="K16" s="53"/>
      <c r="L16" s="28"/>
      <c r="M16" s="35"/>
    </row>
    <row r="17" spans="1:13" ht="15.75" customHeight="1">
      <c r="A17" s="24"/>
      <c r="B17" s="25"/>
      <c r="C17" s="26"/>
      <c r="D17" s="26"/>
      <c r="E17" s="24"/>
      <c r="F17" s="24"/>
      <c r="G17" s="28"/>
      <c r="H17" s="27"/>
      <c r="I17" s="29"/>
      <c r="J17" s="28"/>
      <c r="K17" s="53"/>
      <c r="L17" s="28"/>
      <c r="M17" s="35"/>
    </row>
    <row r="18" spans="1:13" ht="15.75" customHeight="1">
      <c r="A18" s="24"/>
      <c r="B18" s="25"/>
      <c r="C18" s="26"/>
      <c r="D18" s="26"/>
      <c r="E18" s="24"/>
      <c r="F18" s="24"/>
      <c r="G18" s="28"/>
      <c r="H18" s="27"/>
      <c r="I18" s="29"/>
      <c r="J18" s="28"/>
      <c r="K18" s="53"/>
      <c r="L18" s="28"/>
      <c r="M18" s="35"/>
    </row>
    <row r="19" spans="1:13" ht="15.75" customHeight="1">
      <c r="A19" s="24"/>
      <c r="B19" s="25"/>
      <c r="C19" s="26"/>
      <c r="D19" s="26"/>
      <c r="E19" s="24"/>
      <c r="F19" s="24"/>
      <c r="G19" s="28"/>
      <c r="H19" s="27"/>
      <c r="I19" s="29"/>
      <c r="J19" s="28"/>
      <c r="K19" s="53"/>
      <c r="L19" s="28"/>
      <c r="M19" s="35"/>
    </row>
    <row r="20" spans="1:13" ht="15.75" customHeight="1">
      <c r="A20" s="24"/>
      <c r="B20" s="25"/>
      <c r="C20" s="26"/>
      <c r="D20" s="26"/>
      <c r="E20" s="24"/>
      <c r="F20" s="24"/>
      <c r="G20" s="28"/>
      <c r="H20" s="27"/>
      <c r="I20" s="29"/>
      <c r="J20" s="28"/>
      <c r="K20" s="53"/>
      <c r="L20" s="28"/>
      <c r="M20" s="35"/>
    </row>
    <row r="21" spans="1:13" ht="15.75" customHeight="1">
      <c r="A21" s="24"/>
      <c r="B21" s="25"/>
      <c r="C21" s="26"/>
      <c r="D21" s="26"/>
      <c r="E21" s="24"/>
      <c r="F21" s="24"/>
      <c r="G21" s="28"/>
      <c r="H21" s="27"/>
      <c r="I21" s="29"/>
      <c r="J21" s="28"/>
      <c r="K21" s="53"/>
      <c r="L21" s="28"/>
      <c r="M21" s="35"/>
    </row>
    <row r="22" spans="1:13" ht="15.75" customHeight="1">
      <c r="A22" s="24"/>
      <c r="B22" s="25"/>
      <c r="C22" s="26"/>
      <c r="D22" s="26"/>
      <c r="E22" s="24"/>
      <c r="F22" s="24"/>
      <c r="G22" s="28"/>
      <c r="H22" s="27"/>
      <c r="I22" s="29"/>
      <c r="J22" s="28"/>
      <c r="K22" s="53"/>
      <c r="L22" s="28"/>
      <c r="M22" s="35"/>
    </row>
    <row r="23" spans="1:13" ht="15.75" customHeight="1">
      <c r="A23" s="24"/>
      <c r="B23" s="25"/>
      <c r="C23" s="26"/>
      <c r="D23" s="26"/>
      <c r="E23" s="24"/>
      <c r="F23" s="24"/>
      <c r="G23" s="28"/>
      <c r="H23" s="27"/>
      <c r="I23" s="29"/>
      <c r="J23" s="28"/>
      <c r="K23" s="53"/>
      <c r="L23" s="28"/>
      <c r="M23" s="35"/>
    </row>
    <row r="24" spans="1:13" ht="15.75" customHeight="1">
      <c r="A24" s="24"/>
      <c r="B24" s="25"/>
      <c r="C24" s="26"/>
      <c r="D24" s="26"/>
      <c r="E24" s="24"/>
      <c r="F24" s="24"/>
      <c r="G24" s="28"/>
      <c r="H24" s="27"/>
      <c r="I24" s="29"/>
      <c r="J24" s="28"/>
      <c r="K24" s="53"/>
      <c r="L24" s="28"/>
      <c r="M24" s="35"/>
    </row>
    <row r="25" spans="1:13" ht="15.75" customHeight="1">
      <c r="A25" s="24"/>
      <c r="B25" s="25"/>
      <c r="C25" s="26"/>
      <c r="D25" s="26"/>
      <c r="E25" s="24"/>
      <c r="F25" s="24"/>
      <c r="G25" s="28"/>
      <c r="H25" s="27"/>
      <c r="I25" s="29"/>
      <c r="J25" s="28"/>
      <c r="K25" s="53"/>
      <c r="L25" s="28"/>
      <c r="M25" s="35"/>
    </row>
    <row r="26" spans="1:13" ht="15.75" customHeight="1">
      <c r="A26" s="24"/>
      <c r="B26" s="25"/>
      <c r="C26" s="26"/>
      <c r="D26" s="26"/>
      <c r="E26" s="24"/>
      <c r="F26" s="24"/>
      <c r="G26" s="28"/>
      <c r="H26" s="27"/>
      <c r="I26" s="29"/>
      <c r="J26" s="28"/>
      <c r="K26" s="53"/>
      <c r="L26" s="28"/>
      <c r="M26" s="35"/>
    </row>
    <row r="27" spans="1:13" ht="15.75" customHeight="1">
      <c r="A27" s="30" t="s">
        <v>568</v>
      </c>
      <c r="B27" s="45"/>
      <c r="C27" s="26"/>
      <c r="D27" s="26"/>
      <c r="E27" s="24"/>
      <c r="F27" s="24"/>
      <c r="G27" s="28"/>
      <c r="H27" s="27">
        <f>SUM(H6:H26)</f>
        <v>0</v>
      </c>
      <c r="I27" s="29">
        <f>SUM(I6:I26)</f>
        <v>0</v>
      </c>
      <c r="J27" s="28">
        <f>SUM(J6:J26)</f>
        <v>0</v>
      </c>
      <c r="K27" s="53"/>
      <c r="L27" s="28">
        <f>SUM(L6:L26)</f>
        <v>0</v>
      </c>
      <c r="M27" s="35"/>
    </row>
    <row r="28" spans="1:10" ht="15.75" customHeight="1">
      <c r="A28" s="32" t="str">
        <f>'填表说明'!B12</f>
        <v>资产占有单位填表人：</v>
      </c>
      <c r="J28" s="13" t="str">
        <f>'填表说明'!B8</f>
        <v>评估人员：</v>
      </c>
    </row>
    <row r="29" ht="15.75" customHeight="1">
      <c r="A29" s="32" t="str">
        <f>'填表说明'!B16</f>
        <v>填表日期：2017年01月10日</v>
      </c>
    </row>
  </sheetData>
  <sheetProtection/>
  <mergeCells count="3">
    <mergeCell ref="A2:M2"/>
    <mergeCell ref="A3:M3"/>
    <mergeCell ref="A27:B27"/>
  </mergeCells>
  <hyperlinks>
    <hyperlink ref="A1" location="索引目录!I20" display="返回索引页"/>
    <hyperlink ref="B1" location="'非流动负债汇总 '!B6" display="返回"/>
  </hyperlinks>
  <printOptions horizontalCentered="1"/>
  <pageMargins left="0.35" right="0.35" top="0.79" bottom="0.79" header="1.05" footer="0.51"/>
  <pageSetup fitToHeight="0" fitToWidth="1" horizontalDpi="300" verticalDpi="300" orientation="landscape" paperSize="9" scale="97"/>
  <headerFooter alignWithMargins="0">
    <oddHeader>&amp;R&amp;"宋体,常规"&amp;10表&amp;"Times New Roman,常规"10-1
&amp;"宋体,常规"共&amp;"Times New Roman,常规"&amp;N&amp;"宋体,常规"页第&amp;"Times New Roman,常规"&amp;P&amp;"宋体,常规"页</oddHeader>
  </headerFooter>
  <legacyDrawing r:id="rId2"/>
</worksheet>
</file>

<file path=xl/worksheets/sheet81.xml><?xml version="1.0" encoding="utf-8"?>
<worksheet xmlns="http://schemas.openxmlformats.org/spreadsheetml/2006/main" xmlns:r="http://schemas.openxmlformats.org/officeDocument/2006/relationships">
  <sheetPr>
    <pageSetUpPr fitToPage="1"/>
  </sheetPr>
  <dimension ref="A1:U29"/>
  <sheetViews>
    <sheetView showGridLines="0" workbookViewId="0" topLeftCell="A1">
      <selection activeCell="A5" sqref="A5"/>
    </sheetView>
  </sheetViews>
  <sheetFormatPr defaultColWidth="8.75390625" defaultRowHeight="15.75" outlineLevelCol="1"/>
  <cols>
    <col min="1" max="1" width="4.50390625" style="13" customWidth="1"/>
    <col min="2" max="2" width="20.875" style="13" customWidth="1"/>
    <col min="3" max="3" width="8.50390625" style="13" customWidth="1"/>
    <col min="4" max="5" width="11.625" style="13" customWidth="1"/>
    <col min="6" max="6" width="11.25390625" style="13" customWidth="1"/>
    <col min="7" max="7" width="13.00390625" style="13" customWidth="1" outlineLevel="1"/>
    <col min="8" max="10" width="13.00390625" style="13" customWidth="1"/>
    <col min="11" max="11" width="12.875" style="13" customWidth="1"/>
    <col min="12" max="16384" width="8.75390625" style="13" customWidth="1"/>
  </cols>
  <sheetData>
    <row r="1" spans="1:11" ht="15">
      <c r="A1" s="14" t="s">
        <v>98</v>
      </c>
      <c r="B1" s="15" t="s">
        <v>223</v>
      </c>
      <c r="C1" s="16"/>
      <c r="D1" s="16"/>
      <c r="E1" s="16"/>
      <c r="F1" s="16"/>
      <c r="G1" s="16"/>
      <c r="H1" s="16"/>
      <c r="I1" s="16"/>
      <c r="J1" s="16"/>
      <c r="K1" s="16"/>
    </row>
    <row r="2" spans="1:11" s="11" customFormat="1" ht="21" customHeight="1">
      <c r="A2" s="50" t="s">
        <v>627</v>
      </c>
      <c r="B2" s="37"/>
      <c r="C2" s="37"/>
      <c r="D2" s="37"/>
      <c r="E2" s="37"/>
      <c r="F2" s="37"/>
      <c r="G2" s="37"/>
      <c r="H2" s="37"/>
      <c r="I2" s="37"/>
      <c r="J2" s="37"/>
      <c r="K2" s="37"/>
    </row>
    <row r="3" spans="1:11" ht="13.5" customHeight="1">
      <c r="A3" s="19" t="str">
        <f>'填表说明'!B9</f>
        <v>评估基准日：2016年12月31日</v>
      </c>
      <c r="B3" s="19"/>
      <c r="C3" s="19"/>
      <c r="D3" s="19"/>
      <c r="E3" s="19"/>
      <c r="F3" s="19"/>
      <c r="G3" s="19"/>
      <c r="H3" s="19"/>
      <c r="I3" s="19"/>
      <c r="J3" s="33"/>
      <c r="K3" s="33"/>
    </row>
    <row r="4" spans="1:11" ht="15.75" customHeight="1">
      <c r="A4" s="20" t="str">
        <f>'填表说明'!B11</f>
        <v>资产占有单位名称：黑龙江斯达特兽药有限公司</v>
      </c>
      <c r="K4" s="34" t="s">
        <v>100</v>
      </c>
    </row>
    <row r="5" spans="1:11" ht="15.75" customHeight="1">
      <c r="A5" s="21" t="s">
        <v>173</v>
      </c>
      <c r="B5" s="21" t="s">
        <v>628</v>
      </c>
      <c r="C5" s="21" t="s">
        <v>418</v>
      </c>
      <c r="D5" s="21" t="s">
        <v>342</v>
      </c>
      <c r="E5" s="21" t="s">
        <v>419</v>
      </c>
      <c r="F5" s="21" t="s">
        <v>629</v>
      </c>
      <c r="G5" s="22" t="s">
        <v>205</v>
      </c>
      <c r="H5" s="23" t="s">
        <v>206</v>
      </c>
      <c r="I5" s="21" t="s">
        <v>207</v>
      </c>
      <c r="J5" s="21" t="s">
        <v>208</v>
      </c>
      <c r="K5" s="24" t="s">
        <v>630</v>
      </c>
    </row>
    <row r="6" spans="1:11" ht="15.75" customHeight="1">
      <c r="A6" s="24"/>
      <c r="B6" s="25"/>
      <c r="C6" s="24"/>
      <c r="D6" s="24"/>
      <c r="E6" s="24"/>
      <c r="F6" s="24"/>
      <c r="G6" s="27"/>
      <c r="H6" s="29"/>
      <c r="I6" s="28"/>
      <c r="J6" s="28"/>
      <c r="K6" s="35"/>
    </row>
    <row r="7" spans="1:11" ht="15.75" customHeight="1">
      <c r="A7" s="24"/>
      <c r="B7" s="25"/>
      <c r="C7" s="24"/>
      <c r="D7" s="24"/>
      <c r="E7" s="24"/>
      <c r="F7" s="24"/>
      <c r="G7" s="27"/>
      <c r="H7" s="29"/>
      <c r="I7" s="28"/>
      <c r="J7" s="28"/>
      <c r="K7" s="35"/>
    </row>
    <row r="8" spans="1:11" ht="15.75" customHeight="1">
      <c r="A8" s="24"/>
      <c r="B8" s="25"/>
      <c r="C8" s="24"/>
      <c r="D8" s="24"/>
      <c r="E8" s="24"/>
      <c r="F8" s="24"/>
      <c r="G8" s="27"/>
      <c r="H8" s="29"/>
      <c r="I8" s="28"/>
      <c r="J8" s="28"/>
      <c r="K8" s="35"/>
    </row>
    <row r="9" spans="1:11" ht="15.75" customHeight="1">
      <c r="A9" s="24"/>
      <c r="B9" s="25"/>
      <c r="C9" s="24"/>
      <c r="D9" s="24"/>
      <c r="E9" s="24"/>
      <c r="F9" s="24"/>
      <c r="G9" s="27"/>
      <c r="H9" s="29"/>
      <c r="I9" s="28"/>
      <c r="J9" s="28"/>
      <c r="K9" s="35"/>
    </row>
    <row r="10" spans="1:11" ht="15.75" customHeight="1">
      <c r="A10" s="24"/>
      <c r="B10" s="25"/>
      <c r="C10" s="24"/>
      <c r="D10" s="24"/>
      <c r="E10" s="24"/>
      <c r="F10" s="24"/>
      <c r="G10" s="27"/>
      <c r="H10" s="29"/>
      <c r="I10" s="28"/>
      <c r="J10" s="28"/>
      <c r="K10" s="35"/>
    </row>
    <row r="11" spans="1:11" ht="15.75" customHeight="1">
      <c r="A11" s="24"/>
      <c r="B11" s="25"/>
      <c r="C11" s="24"/>
      <c r="D11" s="24"/>
      <c r="E11" s="24"/>
      <c r="F11" s="24"/>
      <c r="G11" s="27"/>
      <c r="H11" s="29"/>
      <c r="I11" s="28"/>
      <c r="J11" s="28"/>
      <c r="K11" s="35"/>
    </row>
    <row r="12" spans="1:11" ht="15.75" customHeight="1">
      <c r="A12" s="24"/>
      <c r="B12" s="25"/>
      <c r="C12" s="24"/>
      <c r="D12" s="24"/>
      <c r="E12" s="24"/>
      <c r="F12" s="24"/>
      <c r="G12" s="27"/>
      <c r="H12" s="29"/>
      <c r="I12" s="28"/>
      <c r="J12" s="28"/>
      <c r="K12" s="35"/>
    </row>
    <row r="13" spans="1:11" ht="15.75" customHeight="1">
      <c r="A13" s="24"/>
      <c r="B13" s="25"/>
      <c r="C13" s="24"/>
      <c r="D13" s="24"/>
      <c r="E13" s="24"/>
      <c r="F13" s="24"/>
      <c r="G13" s="27"/>
      <c r="H13" s="29"/>
      <c r="I13" s="28"/>
      <c r="J13" s="28"/>
      <c r="K13" s="35"/>
    </row>
    <row r="14" spans="1:11" ht="15.75" customHeight="1">
      <c r="A14" s="24"/>
      <c r="B14" s="25"/>
      <c r="C14" s="24"/>
      <c r="D14" s="24"/>
      <c r="E14" s="24"/>
      <c r="F14" s="24"/>
      <c r="G14" s="27"/>
      <c r="H14" s="29"/>
      <c r="I14" s="28"/>
      <c r="J14" s="28"/>
      <c r="K14" s="35"/>
    </row>
    <row r="15" spans="1:11" ht="15.75" customHeight="1">
      <c r="A15" s="24"/>
      <c r="B15" s="25"/>
      <c r="C15" s="24"/>
      <c r="D15" s="24"/>
      <c r="E15" s="24"/>
      <c r="F15" s="24"/>
      <c r="G15" s="27"/>
      <c r="H15" s="29"/>
      <c r="I15" s="28"/>
      <c r="J15" s="28"/>
      <c r="K15" s="35"/>
    </row>
    <row r="16" spans="1:11" ht="15.75" customHeight="1">
      <c r="A16" s="24"/>
      <c r="B16" s="25"/>
      <c r="C16" s="24"/>
      <c r="D16" s="24"/>
      <c r="E16" s="24"/>
      <c r="F16" s="24"/>
      <c r="G16" s="27"/>
      <c r="H16" s="29"/>
      <c r="I16" s="28"/>
      <c r="J16" s="28"/>
      <c r="K16" s="35"/>
    </row>
    <row r="17" spans="1:11" ht="15.75" customHeight="1">
      <c r="A17" s="24"/>
      <c r="B17" s="25"/>
      <c r="C17" s="24"/>
      <c r="D17" s="24"/>
      <c r="E17" s="24"/>
      <c r="F17" s="24"/>
      <c r="G17" s="27"/>
      <c r="H17" s="29"/>
      <c r="I17" s="28"/>
      <c r="J17" s="28"/>
      <c r="K17" s="35"/>
    </row>
    <row r="18" spans="1:11" ht="15.75" customHeight="1">
      <c r="A18" s="24"/>
      <c r="B18" s="25"/>
      <c r="C18" s="24"/>
      <c r="D18" s="24"/>
      <c r="E18" s="24"/>
      <c r="F18" s="24"/>
      <c r="G18" s="27"/>
      <c r="H18" s="29"/>
      <c r="I18" s="28"/>
      <c r="J18" s="28"/>
      <c r="K18" s="35"/>
    </row>
    <row r="19" spans="1:11" ht="15.75" customHeight="1">
      <c r="A19" s="24"/>
      <c r="B19" s="25"/>
      <c r="C19" s="24"/>
      <c r="D19" s="24"/>
      <c r="E19" s="24"/>
      <c r="F19" s="24"/>
      <c r="G19" s="27"/>
      <c r="H19" s="29"/>
      <c r="I19" s="28"/>
      <c r="J19" s="28"/>
      <c r="K19" s="35"/>
    </row>
    <row r="20" spans="1:11" ht="15.75" customHeight="1">
      <c r="A20" s="24"/>
      <c r="B20" s="25"/>
      <c r="C20" s="24"/>
      <c r="D20" s="24"/>
      <c r="E20" s="24"/>
      <c r="F20" s="24"/>
      <c r="G20" s="27"/>
      <c r="H20" s="29"/>
      <c r="I20" s="28"/>
      <c r="J20" s="28"/>
      <c r="K20" s="35"/>
    </row>
    <row r="21" spans="1:11" ht="15.75" customHeight="1">
      <c r="A21" s="24"/>
      <c r="B21" s="25"/>
      <c r="C21" s="24"/>
      <c r="D21" s="24"/>
      <c r="E21" s="24"/>
      <c r="F21" s="24"/>
      <c r="G21" s="27"/>
      <c r="H21" s="29"/>
      <c r="I21" s="28"/>
      <c r="J21" s="28"/>
      <c r="K21" s="35"/>
    </row>
    <row r="22" spans="1:11" ht="15.75" customHeight="1">
      <c r="A22" s="24"/>
      <c r="B22" s="25"/>
      <c r="C22" s="24"/>
      <c r="D22" s="24"/>
      <c r="E22" s="24"/>
      <c r="F22" s="24"/>
      <c r="G22" s="27"/>
      <c r="H22" s="29"/>
      <c r="I22" s="28"/>
      <c r="J22" s="28"/>
      <c r="K22" s="35"/>
    </row>
    <row r="23" spans="1:11" ht="15.75" customHeight="1">
      <c r="A23" s="24"/>
      <c r="B23" s="25"/>
      <c r="C23" s="24"/>
      <c r="D23" s="24"/>
      <c r="E23" s="24"/>
      <c r="F23" s="24"/>
      <c r="G23" s="27"/>
      <c r="H23" s="29"/>
      <c r="I23" s="28"/>
      <c r="J23" s="28"/>
      <c r="K23" s="35"/>
    </row>
    <row r="24" spans="1:11" ht="15.75" customHeight="1">
      <c r="A24" s="24"/>
      <c r="B24" s="25"/>
      <c r="C24" s="24"/>
      <c r="D24" s="24"/>
      <c r="E24" s="24"/>
      <c r="F24" s="24"/>
      <c r="G24" s="27"/>
      <c r="H24" s="29"/>
      <c r="I24" s="28"/>
      <c r="J24" s="28"/>
      <c r="K24" s="35"/>
    </row>
    <row r="25" spans="1:11" ht="15.75" customHeight="1">
      <c r="A25" s="24"/>
      <c r="B25" s="25"/>
      <c r="C25" s="24"/>
      <c r="D25" s="24"/>
      <c r="E25" s="24"/>
      <c r="F25" s="24"/>
      <c r="G25" s="27"/>
      <c r="H25" s="29"/>
      <c r="I25" s="28"/>
      <c r="J25" s="28"/>
      <c r="K25" s="35"/>
    </row>
    <row r="26" spans="1:11" ht="15.75" customHeight="1">
      <c r="A26" s="24"/>
      <c r="B26" s="25"/>
      <c r="C26" s="24"/>
      <c r="D26" s="24"/>
      <c r="E26" s="24"/>
      <c r="F26" s="24"/>
      <c r="G26" s="27"/>
      <c r="H26" s="29"/>
      <c r="I26" s="28"/>
      <c r="J26" s="28"/>
      <c r="K26" s="35"/>
    </row>
    <row r="27" spans="1:21" ht="15.75" customHeight="1">
      <c r="A27" s="30" t="s">
        <v>568</v>
      </c>
      <c r="B27" s="45"/>
      <c r="C27" s="24"/>
      <c r="D27" s="24"/>
      <c r="E27" s="24"/>
      <c r="F27" s="24"/>
      <c r="G27" s="27">
        <f>SUM(G6:G26)</f>
        <v>0</v>
      </c>
      <c r="H27" s="29">
        <f>SUM(H6:H26)</f>
        <v>0</v>
      </c>
      <c r="I27" s="28">
        <f>SUM(I6:I26)</f>
        <v>0</v>
      </c>
      <c r="J27" s="28">
        <f>SUM(J6:J26)</f>
        <v>0</v>
      </c>
      <c r="K27" s="51"/>
      <c r="L27" s="52"/>
      <c r="M27" s="52"/>
      <c r="N27" s="52"/>
      <c r="O27" s="52"/>
      <c r="P27" s="52"/>
      <c r="Q27" s="52"/>
      <c r="R27" s="52"/>
      <c r="S27" s="52"/>
      <c r="T27" s="52"/>
      <c r="U27" s="52"/>
    </row>
    <row r="28" spans="1:9" ht="15.75" customHeight="1">
      <c r="A28" s="32" t="str">
        <f>'填表说明'!B12</f>
        <v>资产占有单位填表人：</v>
      </c>
      <c r="H28" s="20"/>
      <c r="I28" s="20" t="str">
        <f>'填表说明'!B8</f>
        <v>评估人员：</v>
      </c>
    </row>
    <row r="29" ht="15.75" customHeight="1">
      <c r="A29" s="32" t="str">
        <f>'填表说明'!B16</f>
        <v>填表日期：2017年01月10日</v>
      </c>
    </row>
  </sheetData>
  <sheetProtection/>
  <mergeCells count="3">
    <mergeCell ref="A2:K2"/>
    <mergeCell ref="A3:K3"/>
    <mergeCell ref="A27:B27"/>
  </mergeCells>
  <hyperlinks>
    <hyperlink ref="A1" location="索引目录!I21" display="返回索引页"/>
    <hyperlink ref="B1" location="'非流动负债汇总 '!B7" display="返回"/>
  </hyperlinks>
  <printOptions horizontalCentered="1"/>
  <pageMargins left="0.35" right="0.35" top="0.79" bottom="0.79" header="0.92" footer="0.51"/>
  <pageSetup fitToHeight="0" fitToWidth="1" horizontalDpi="300" verticalDpi="300" orientation="landscape" paperSize="9" scale="98"/>
  <headerFooter alignWithMargins="0">
    <oddHeader>&amp;R&amp;"宋体,常规"&amp;10表&amp;"Times New Roman,常规"10-2
&amp;"宋体,常规"共&amp;"Times New Roman,常规"&amp;N&amp;"宋体,常规"页第&amp;"Times New Roman,常规"&amp;P&amp;"宋体,常规"页</oddHeader>
  </headerFooter>
</worksheet>
</file>

<file path=xl/worksheets/sheet82.xml><?xml version="1.0" encoding="utf-8"?>
<worksheet xmlns="http://schemas.openxmlformats.org/spreadsheetml/2006/main" xmlns:r="http://schemas.openxmlformats.org/officeDocument/2006/relationships">
  <sheetPr>
    <pageSetUpPr fitToPage="1"/>
  </sheetPr>
  <dimension ref="A1:M29"/>
  <sheetViews>
    <sheetView workbookViewId="0" topLeftCell="C1">
      <selection activeCell="K28" sqref="K28"/>
    </sheetView>
  </sheetViews>
  <sheetFormatPr defaultColWidth="8.75390625" defaultRowHeight="15.75" customHeight="1" outlineLevelCol="1"/>
  <cols>
    <col min="1" max="1" width="4.375" style="13" customWidth="1"/>
    <col min="2" max="2" width="18.875" style="13" customWidth="1"/>
    <col min="3" max="3" width="8.25390625" style="13" customWidth="1"/>
    <col min="4" max="4" width="12.50390625" style="13" customWidth="1"/>
    <col min="5" max="5" width="13.375" style="13" customWidth="1" outlineLevel="1"/>
    <col min="6" max="6" width="15.00390625" style="13" customWidth="1" outlineLevel="1"/>
    <col min="7" max="7" width="13.375" style="13" customWidth="1" outlineLevel="1"/>
    <col min="8" max="8" width="13.375" style="13" customWidth="1"/>
    <col min="9" max="9" width="14.375" style="13" customWidth="1"/>
    <col min="10" max="10" width="13.125" style="13" bestFit="1" customWidth="1"/>
    <col min="11" max="12" width="13.375" style="13" customWidth="1"/>
    <col min="13" max="32" width="9.00390625" style="13" bestFit="1" customWidth="1"/>
    <col min="33" max="16384" width="8.75390625" style="13" customWidth="1"/>
  </cols>
  <sheetData>
    <row r="1" spans="1:13" ht="14.25">
      <c r="A1" s="14" t="s">
        <v>98</v>
      </c>
      <c r="B1" s="15" t="s">
        <v>223</v>
      </c>
      <c r="C1" s="16"/>
      <c r="D1" s="16"/>
      <c r="E1" s="16"/>
      <c r="F1" s="16"/>
      <c r="G1" s="16"/>
      <c r="H1" s="16"/>
      <c r="I1" s="16"/>
      <c r="J1" s="16"/>
      <c r="K1" s="16"/>
      <c r="L1" s="16"/>
      <c r="M1" s="16"/>
    </row>
    <row r="2" spans="1:13" s="11" customFormat="1" ht="30" customHeight="1">
      <c r="A2" s="17" t="s">
        <v>631</v>
      </c>
      <c r="B2" s="18"/>
      <c r="C2" s="18"/>
      <c r="D2" s="18"/>
      <c r="E2" s="18"/>
      <c r="F2" s="18"/>
      <c r="G2" s="18"/>
      <c r="H2" s="18"/>
      <c r="I2" s="18"/>
      <c r="J2" s="18"/>
      <c r="K2" s="18"/>
      <c r="L2" s="18"/>
      <c r="M2" s="18"/>
    </row>
    <row r="3" spans="1:13" ht="13.5" customHeight="1">
      <c r="A3" s="19" t="str">
        <f>'填表说明'!B9</f>
        <v>评估基准日：2016年12月31日</v>
      </c>
      <c r="B3" s="19"/>
      <c r="C3" s="19"/>
      <c r="D3" s="19"/>
      <c r="E3" s="19"/>
      <c r="F3" s="19"/>
      <c r="G3" s="19"/>
      <c r="H3" s="19"/>
      <c r="I3" s="19"/>
      <c r="J3" s="19"/>
      <c r="K3" s="33"/>
      <c r="L3" s="33"/>
      <c r="M3" s="33"/>
    </row>
    <row r="4" spans="1:13" ht="15.75" customHeight="1">
      <c r="A4" s="20" t="str">
        <f>'填表说明'!B11</f>
        <v>资产占有单位名称：黑龙江斯达特兽药有限公司</v>
      </c>
      <c r="M4" s="34" t="s">
        <v>100</v>
      </c>
    </row>
    <row r="5" spans="1:13" s="12" customFormat="1" ht="15.75" customHeight="1">
      <c r="A5" s="21" t="s">
        <v>173</v>
      </c>
      <c r="B5" s="21" t="s">
        <v>332</v>
      </c>
      <c r="C5" s="21" t="s">
        <v>342</v>
      </c>
      <c r="D5" s="21" t="s">
        <v>341</v>
      </c>
      <c r="E5" s="21" t="s">
        <v>205</v>
      </c>
      <c r="F5" s="24"/>
      <c r="G5" s="43"/>
      <c r="H5" s="44" t="s">
        <v>206</v>
      </c>
      <c r="I5" s="44"/>
      <c r="J5" s="49"/>
      <c r="K5" s="21" t="s">
        <v>207</v>
      </c>
      <c r="L5" s="21" t="s">
        <v>208</v>
      </c>
      <c r="M5" s="21" t="s">
        <v>176</v>
      </c>
    </row>
    <row r="6" spans="1:13" s="12" customFormat="1" ht="15.75" customHeight="1">
      <c r="A6" s="24"/>
      <c r="B6" s="24"/>
      <c r="C6" s="24"/>
      <c r="D6" s="24"/>
      <c r="E6" s="21" t="s">
        <v>632</v>
      </c>
      <c r="F6" s="21" t="s">
        <v>633</v>
      </c>
      <c r="G6" s="22" t="s">
        <v>146</v>
      </c>
      <c r="H6" s="45" t="s">
        <v>632</v>
      </c>
      <c r="I6" s="21" t="s">
        <v>633</v>
      </c>
      <c r="J6" s="21" t="s">
        <v>146</v>
      </c>
      <c r="K6" s="24"/>
      <c r="L6" s="24"/>
      <c r="M6" s="24"/>
    </row>
    <row r="7" spans="1:13" ht="15.75" customHeight="1">
      <c r="A7" s="24"/>
      <c r="B7" s="25"/>
      <c r="C7" s="46"/>
      <c r="D7" s="47"/>
      <c r="E7" s="28"/>
      <c r="F7" s="28"/>
      <c r="G7" s="27"/>
      <c r="H7" s="29"/>
      <c r="I7" s="28"/>
      <c r="J7" s="28"/>
      <c r="K7" s="28"/>
      <c r="L7" s="28"/>
      <c r="M7" s="35"/>
    </row>
    <row r="8" spans="1:13" ht="15.75" customHeight="1">
      <c r="A8" s="24"/>
      <c r="B8" s="25"/>
      <c r="C8" s="46"/>
      <c r="D8" s="47"/>
      <c r="E8" s="28"/>
      <c r="F8" s="28"/>
      <c r="G8" s="27"/>
      <c r="H8" s="29"/>
      <c r="I8" s="28"/>
      <c r="J8" s="28"/>
      <c r="K8" s="28"/>
      <c r="L8" s="28"/>
      <c r="M8" s="35"/>
    </row>
    <row r="9" spans="1:13" ht="15.75" customHeight="1">
      <c r="A9" s="24"/>
      <c r="B9" s="25"/>
      <c r="C9" s="46"/>
      <c r="D9" s="47"/>
      <c r="E9" s="28"/>
      <c r="F9" s="28"/>
      <c r="G9" s="27"/>
      <c r="H9" s="29"/>
      <c r="I9" s="28"/>
      <c r="J9" s="28"/>
      <c r="K9" s="28"/>
      <c r="L9" s="28"/>
      <c r="M9" s="35"/>
    </row>
    <row r="10" spans="1:13" ht="15.75" customHeight="1">
      <c r="A10" s="24"/>
      <c r="B10" s="25"/>
      <c r="C10" s="46"/>
      <c r="D10" s="47"/>
      <c r="E10" s="28"/>
      <c r="F10" s="28"/>
      <c r="G10" s="27"/>
      <c r="H10" s="29"/>
      <c r="I10" s="28"/>
      <c r="J10" s="28"/>
      <c r="K10" s="28"/>
      <c r="L10" s="28"/>
      <c r="M10" s="35"/>
    </row>
    <row r="11" spans="1:13" ht="15.75" customHeight="1">
      <c r="A11" s="24"/>
      <c r="B11" s="25"/>
      <c r="C11" s="46"/>
      <c r="D11" s="47"/>
      <c r="E11" s="28"/>
      <c r="F11" s="28"/>
      <c r="G11" s="27"/>
      <c r="H11" s="29"/>
      <c r="I11" s="28"/>
      <c r="J11" s="28"/>
      <c r="K11" s="28"/>
      <c r="L11" s="28"/>
      <c r="M11" s="35"/>
    </row>
    <row r="12" spans="1:13" ht="15.75" customHeight="1">
      <c r="A12" s="24"/>
      <c r="B12" s="25"/>
      <c r="C12" s="46"/>
      <c r="D12" s="47"/>
      <c r="E12" s="28"/>
      <c r="F12" s="28"/>
      <c r="G12" s="27"/>
      <c r="H12" s="29"/>
      <c r="I12" s="28"/>
      <c r="J12" s="28"/>
      <c r="K12" s="28"/>
      <c r="L12" s="28"/>
      <c r="M12" s="35"/>
    </row>
    <row r="13" spans="1:13" ht="15.75" customHeight="1">
      <c r="A13" s="24"/>
      <c r="B13" s="25"/>
      <c r="C13" s="46"/>
      <c r="D13" s="47"/>
      <c r="E13" s="28"/>
      <c r="F13" s="28"/>
      <c r="G13" s="27"/>
      <c r="H13" s="29"/>
      <c r="I13" s="28"/>
      <c r="J13" s="28"/>
      <c r="K13" s="28"/>
      <c r="L13" s="28"/>
      <c r="M13" s="35"/>
    </row>
    <row r="14" spans="1:13" ht="15.75" customHeight="1">
      <c r="A14" s="24"/>
      <c r="B14" s="25"/>
      <c r="C14" s="46"/>
      <c r="D14" s="47"/>
      <c r="E14" s="28"/>
      <c r="F14" s="28"/>
      <c r="G14" s="27"/>
      <c r="H14" s="29"/>
      <c r="I14" s="28"/>
      <c r="J14" s="28"/>
      <c r="K14" s="28"/>
      <c r="L14" s="28"/>
      <c r="M14" s="35"/>
    </row>
    <row r="15" spans="1:13" ht="15.75" customHeight="1">
      <c r="A15" s="24"/>
      <c r="B15" s="25"/>
      <c r="C15" s="46"/>
      <c r="D15" s="47"/>
      <c r="E15" s="28"/>
      <c r="F15" s="28"/>
      <c r="G15" s="27"/>
      <c r="H15" s="29"/>
      <c r="I15" s="28"/>
      <c r="J15" s="28"/>
      <c r="K15" s="28"/>
      <c r="L15" s="28"/>
      <c r="M15" s="35"/>
    </row>
    <row r="16" spans="1:13" ht="15.75" customHeight="1">
      <c r="A16" s="24"/>
      <c r="B16" s="25"/>
      <c r="C16" s="46"/>
      <c r="D16" s="47"/>
      <c r="E16" s="28"/>
      <c r="F16" s="28"/>
      <c r="G16" s="27"/>
      <c r="H16" s="29"/>
      <c r="I16" s="28"/>
      <c r="J16" s="28"/>
      <c r="K16" s="28"/>
      <c r="L16" s="28"/>
      <c r="M16" s="35"/>
    </row>
    <row r="17" spans="1:13" ht="15.75" customHeight="1">
      <c r="A17" s="24"/>
      <c r="B17" s="25"/>
      <c r="C17" s="46"/>
      <c r="D17" s="47"/>
      <c r="E17" s="28"/>
      <c r="F17" s="28"/>
      <c r="G17" s="27"/>
      <c r="H17" s="29"/>
      <c r="I17" s="28"/>
      <c r="J17" s="28"/>
      <c r="K17" s="28"/>
      <c r="L17" s="28"/>
      <c r="M17" s="35"/>
    </row>
    <row r="18" spans="1:13" ht="15.75" customHeight="1">
      <c r="A18" s="24"/>
      <c r="B18" s="25"/>
      <c r="C18" s="46"/>
      <c r="D18" s="47"/>
      <c r="E18" s="28"/>
      <c r="F18" s="28"/>
      <c r="G18" s="27"/>
      <c r="H18" s="29"/>
      <c r="I18" s="28"/>
      <c r="J18" s="28"/>
      <c r="K18" s="28"/>
      <c r="L18" s="28"/>
      <c r="M18" s="35"/>
    </row>
    <row r="19" spans="1:13" ht="15.75" customHeight="1">
      <c r="A19" s="24"/>
      <c r="B19" s="25"/>
      <c r="C19" s="46"/>
      <c r="D19" s="47"/>
      <c r="E19" s="28"/>
      <c r="F19" s="28"/>
      <c r="G19" s="27"/>
      <c r="H19" s="29"/>
      <c r="I19" s="28"/>
      <c r="J19" s="28"/>
      <c r="K19" s="28"/>
      <c r="L19" s="28"/>
      <c r="M19" s="35"/>
    </row>
    <row r="20" spans="1:13" ht="15.75" customHeight="1">
      <c r="A20" s="24"/>
      <c r="B20" s="25"/>
      <c r="C20" s="46"/>
      <c r="D20" s="47"/>
      <c r="E20" s="28"/>
      <c r="F20" s="28"/>
      <c r="G20" s="27"/>
      <c r="H20" s="29"/>
      <c r="I20" s="28"/>
      <c r="J20" s="28"/>
      <c r="K20" s="28"/>
      <c r="L20" s="28"/>
      <c r="M20" s="35"/>
    </row>
    <row r="21" spans="1:13" ht="15.75" customHeight="1">
      <c r="A21" s="24"/>
      <c r="B21" s="25"/>
      <c r="C21" s="46"/>
      <c r="D21" s="47"/>
      <c r="E21" s="28"/>
      <c r="F21" s="28"/>
      <c r="G21" s="27"/>
      <c r="H21" s="29"/>
      <c r="I21" s="28"/>
      <c r="J21" s="28"/>
      <c r="K21" s="28"/>
      <c r="L21" s="28"/>
      <c r="M21" s="35"/>
    </row>
    <row r="22" spans="1:13" ht="15.75" customHeight="1">
      <c r="A22" s="24"/>
      <c r="B22" s="25"/>
      <c r="C22" s="46"/>
      <c r="D22" s="47"/>
      <c r="E22" s="28"/>
      <c r="F22" s="28"/>
      <c r="G22" s="27"/>
      <c r="H22" s="29"/>
      <c r="I22" s="28"/>
      <c r="J22" s="28"/>
      <c r="K22" s="28"/>
      <c r="L22" s="28"/>
      <c r="M22" s="35"/>
    </row>
    <row r="23" spans="1:13" ht="15.75" customHeight="1">
      <c r="A23" s="24"/>
      <c r="B23" s="25"/>
      <c r="C23" s="46"/>
      <c r="D23" s="47"/>
      <c r="E23" s="28"/>
      <c r="F23" s="28"/>
      <c r="G23" s="27"/>
      <c r="H23" s="29"/>
      <c r="I23" s="28"/>
      <c r="J23" s="28"/>
      <c r="K23" s="28"/>
      <c r="L23" s="28"/>
      <c r="M23" s="35"/>
    </row>
    <row r="24" spans="1:13" ht="15.75" customHeight="1">
      <c r="A24" s="24"/>
      <c r="B24" s="25"/>
      <c r="C24" s="46"/>
      <c r="D24" s="47"/>
      <c r="E24" s="28"/>
      <c r="F24" s="28"/>
      <c r="G24" s="27"/>
      <c r="H24" s="29"/>
      <c r="I24" s="28"/>
      <c r="J24" s="28"/>
      <c r="K24" s="28"/>
      <c r="L24" s="28"/>
      <c r="M24" s="35"/>
    </row>
    <row r="25" spans="1:13" ht="15.75" customHeight="1">
      <c r="A25" s="24"/>
      <c r="B25" s="25"/>
      <c r="C25" s="46"/>
      <c r="D25" s="47"/>
      <c r="E25" s="28"/>
      <c r="F25" s="28"/>
      <c r="G25" s="27"/>
      <c r="H25" s="29"/>
      <c r="I25" s="28"/>
      <c r="J25" s="28"/>
      <c r="K25" s="28"/>
      <c r="L25" s="28"/>
      <c r="M25" s="35"/>
    </row>
    <row r="26" spans="1:13" ht="15.75" customHeight="1">
      <c r="A26" s="24"/>
      <c r="B26" s="25"/>
      <c r="C26" s="46"/>
      <c r="D26" s="47"/>
      <c r="E26" s="28"/>
      <c r="F26" s="28"/>
      <c r="G26" s="27"/>
      <c r="H26" s="29"/>
      <c r="I26" s="28"/>
      <c r="J26" s="28"/>
      <c r="K26" s="28"/>
      <c r="L26" s="28"/>
      <c r="M26" s="35"/>
    </row>
    <row r="27" spans="1:13" ht="15.75" customHeight="1">
      <c r="A27" s="30" t="s">
        <v>602</v>
      </c>
      <c r="B27" s="31"/>
      <c r="C27" s="46"/>
      <c r="D27" s="48"/>
      <c r="E27" s="28"/>
      <c r="F27" s="28"/>
      <c r="G27" s="27">
        <f aca="true" t="shared" si="0" ref="G27:L27">SUM(G7:G26)</f>
        <v>0</v>
      </c>
      <c r="H27" s="29"/>
      <c r="I27" s="28"/>
      <c r="J27" s="28">
        <f t="shared" si="0"/>
        <v>0</v>
      </c>
      <c r="K27" s="28">
        <f t="shared" si="0"/>
        <v>0</v>
      </c>
      <c r="L27" s="28">
        <f t="shared" si="0"/>
        <v>0</v>
      </c>
      <c r="M27" s="35"/>
    </row>
    <row r="28" spans="1:11" ht="15.75" customHeight="1">
      <c r="A28" s="32" t="str">
        <f>'填表说明'!B12</f>
        <v>资产占有单位填表人：</v>
      </c>
      <c r="H28" s="20"/>
      <c r="I28" s="20"/>
      <c r="K28" s="20" t="str">
        <f>'填表说明'!B8</f>
        <v>评估人员：</v>
      </c>
    </row>
    <row r="29" ht="15.75" customHeight="1">
      <c r="A29" s="32" t="str">
        <f>'填表说明'!B16</f>
        <v>填表日期：2017年01月10日</v>
      </c>
    </row>
  </sheetData>
  <sheetProtection/>
  <mergeCells count="12">
    <mergeCell ref="A2:M2"/>
    <mergeCell ref="A3:M3"/>
    <mergeCell ref="E5:G5"/>
    <mergeCell ref="H5:J5"/>
    <mergeCell ref="A27:B27"/>
    <mergeCell ref="A5:A6"/>
    <mergeCell ref="B5:B6"/>
    <mergeCell ref="C5:C6"/>
    <mergeCell ref="D5:D6"/>
    <mergeCell ref="K5:K6"/>
    <mergeCell ref="L5:L6"/>
    <mergeCell ref="M5:M6"/>
  </mergeCells>
  <hyperlinks>
    <hyperlink ref="A1" location="索引目录!I22" display="返回索引页"/>
    <hyperlink ref="B1" location="'非流动负债汇总 '!B8" display="返回"/>
  </hyperlinks>
  <printOptions horizontalCentered="1"/>
  <pageMargins left="0.35" right="0.35" top="0.79" bottom="0.79" header="1.05" footer="0.51"/>
  <pageSetup fitToHeight="0" fitToWidth="1" horizontalDpi="300" verticalDpi="300" orientation="landscape" paperSize="9" scale="81"/>
  <headerFooter alignWithMargins="0">
    <oddHeader>&amp;R&amp;"宋体,常规"&amp;10表&amp;"Times New Roman,常规"10-3
&amp;"宋体,常规"共&amp;"Times New Roman,常规"&amp;N&amp;"宋体,常规"页第&amp;"Times New Roman,常规"&amp;P&amp;"宋体,常规"页</oddHeader>
  </headerFooter>
  <legacyDrawing r:id="rId2"/>
</worksheet>
</file>

<file path=xl/worksheets/sheet83.xml><?xml version="1.0" encoding="utf-8"?>
<worksheet xmlns="http://schemas.openxmlformats.org/spreadsheetml/2006/main" xmlns:r="http://schemas.openxmlformats.org/officeDocument/2006/relationships">
  <sheetPr>
    <pageSetUpPr fitToPage="1"/>
  </sheetPr>
  <dimension ref="A1:H29"/>
  <sheetViews>
    <sheetView showGridLines="0" workbookViewId="0" topLeftCell="A1">
      <selection activeCell="H23" sqref="H23"/>
    </sheetView>
  </sheetViews>
  <sheetFormatPr defaultColWidth="8.75390625" defaultRowHeight="15.75" customHeight="1" outlineLevelCol="1"/>
  <cols>
    <col min="1" max="1" width="4.25390625" style="13" customWidth="1"/>
    <col min="2" max="2" width="27.25390625" style="13" customWidth="1"/>
    <col min="3" max="3" width="12.75390625" style="13" customWidth="1"/>
    <col min="4" max="4" width="17.75390625" style="13" customWidth="1" outlineLevel="1"/>
    <col min="5" max="5" width="17.75390625" style="13" customWidth="1"/>
    <col min="6" max="6" width="17.75390625" style="13" hidden="1" customWidth="1"/>
    <col min="7" max="7" width="17.75390625" style="13" customWidth="1"/>
    <col min="8" max="8" width="22.25390625" style="13" customWidth="1"/>
    <col min="9" max="32" width="9.00390625" style="13" bestFit="1" customWidth="1"/>
    <col min="33" max="16384" width="8.75390625" style="13" customWidth="1"/>
  </cols>
  <sheetData>
    <row r="1" spans="1:8" ht="15">
      <c r="A1" s="14" t="s">
        <v>98</v>
      </c>
      <c r="B1" s="15" t="s">
        <v>223</v>
      </c>
      <c r="C1" s="16"/>
      <c r="D1" s="16"/>
      <c r="E1" s="16"/>
      <c r="F1" s="16"/>
      <c r="G1" s="16"/>
      <c r="H1" s="16"/>
    </row>
    <row r="2" spans="1:8" s="11" customFormat="1" ht="30" customHeight="1">
      <c r="A2" s="17" t="s">
        <v>634</v>
      </c>
      <c r="B2" s="18"/>
      <c r="C2" s="18"/>
      <c r="D2" s="18"/>
      <c r="E2" s="18"/>
      <c r="F2" s="18"/>
      <c r="G2" s="18"/>
      <c r="H2" s="18"/>
    </row>
    <row r="3" spans="1:8" ht="13.5" customHeight="1">
      <c r="A3" s="19" t="str">
        <f>'填表说明'!B9</f>
        <v>评估基准日：2016年12月31日</v>
      </c>
      <c r="B3" s="19"/>
      <c r="C3" s="19"/>
      <c r="D3" s="19"/>
      <c r="E3" s="19"/>
      <c r="F3" s="19"/>
      <c r="G3" s="19"/>
      <c r="H3" s="33"/>
    </row>
    <row r="4" spans="1:8" ht="15.75" customHeight="1">
      <c r="A4" s="20" t="str">
        <f>'填表说明'!B11</f>
        <v>资产占有单位名称：黑龙江斯达特兽药有限公司</v>
      </c>
      <c r="H4" s="34" t="s">
        <v>100</v>
      </c>
    </row>
    <row r="5" spans="1:8" s="12" customFormat="1" ht="15.75" customHeight="1">
      <c r="A5" s="21" t="s">
        <v>173</v>
      </c>
      <c r="B5" s="21" t="s">
        <v>635</v>
      </c>
      <c r="C5" s="21" t="s">
        <v>342</v>
      </c>
      <c r="D5" s="22" t="s">
        <v>205</v>
      </c>
      <c r="E5" s="23" t="s">
        <v>206</v>
      </c>
      <c r="F5" s="21" t="s">
        <v>207</v>
      </c>
      <c r="G5" s="21" t="s">
        <v>208</v>
      </c>
      <c r="H5" s="21" t="s">
        <v>630</v>
      </c>
    </row>
    <row r="6" spans="1:8" ht="57" customHeight="1">
      <c r="A6" s="24"/>
      <c r="B6" s="41"/>
      <c r="C6" s="26"/>
      <c r="D6" s="27"/>
      <c r="E6" s="28"/>
      <c r="F6" s="28"/>
      <c r="G6" s="28"/>
      <c r="H6" s="42"/>
    </row>
    <row r="7" spans="1:8" ht="15.75" customHeight="1">
      <c r="A7" s="24"/>
      <c r="B7" s="25"/>
      <c r="C7" s="26"/>
      <c r="D7" s="27"/>
      <c r="E7" s="28"/>
      <c r="F7" s="28"/>
      <c r="G7" s="28"/>
      <c r="H7" s="35"/>
    </row>
    <row r="8" spans="1:8" ht="15.75" customHeight="1">
      <c r="A8" s="24"/>
      <c r="B8" s="25"/>
      <c r="C8" s="26"/>
      <c r="D8" s="27"/>
      <c r="E8" s="28"/>
      <c r="F8" s="28"/>
      <c r="G8" s="28"/>
      <c r="H8" s="35"/>
    </row>
    <row r="9" spans="1:8" ht="15.75" customHeight="1">
      <c r="A9" s="24"/>
      <c r="B9" s="25"/>
      <c r="C9" s="26"/>
      <c r="D9" s="27"/>
      <c r="E9" s="29"/>
      <c r="F9" s="28"/>
      <c r="G9" s="28"/>
      <c r="H9" s="35"/>
    </row>
    <row r="10" spans="1:8" ht="15.75" customHeight="1">
      <c r="A10" s="24"/>
      <c r="B10" s="25"/>
      <c r="C10" s="26"/>
      <c r="D10" s="27"/>
      <c r="E10" s="29"/>
      <c r="F10" s="28"/>
      <c r="G10" s="28"/>
      <c r="H10" s="35"/>
    </row>
    <row r="11" spans="1:8" ht="15.75" customHeight="1">
      <c r="A11" s="24"/>
      <c r="B11" s="25"/>
      <c r="C11" s="26"/>
      <c r="D11" s="27"/>
      <c r="E11" s="29"/>
      <c r="F11" s="28"/>
      <c r="G11" s="28"/>
      <c r="H11" s="35"/>
    </row>
    <row r="12" spans="1:8" ht="15.75" customHeight="1">
      <c r="A12" s="24"/>
      <c r="B12" s="25"/>
      <c r="C12" s="26"/>
      <c r="D12" s="27"/>
      <c r="E12" s="29"/>
      <c r="F12" s="28"/>
      <c r="G12" s="28"/>
      <c r="H12" s="35"/>
    </row>
    <row r="13" spans="1:8" ht="15.75" customHeight="1">
      <c r="A13" s="24"/>
      <c r="B13" s="25"/>
      <c r="C13" s="26"/>
      <c r="D13" s="27"/>
      <c r="E13" s="29"/>
      <c r="F13" s="28"/>
      <c r="G13" s="28"/>
      <c r="H13" s="35"/>
    </row>
    <row r="14" spans="1:8" ht="15.75" customHeight="1">
      <c r="A14" s="24"/>
      <c r="B14" s="25"/>
      <c r="C14" s="26"/>
      <c r="D14" s="27"/>
      <c r="E14" s="29"/>
      <c r="F14" s="28"/>
      <c r="G14" s="28"/>
      <c r="H14" s="35"/>
    </row>
    <row r="15" spans="1:8" ht="15.75" customHeight="1">
      <c r="A15" s="24"/>
      <c r="B15" s="25"/>
      <c r="C15" s="26"/>
      <c r="D15" s="27"/>
      <c r="E15" s="29"/>
      <c r="F15" s="28"/>
      <c r="G15" s="28"/>
      <c r="H15" s="35"/>
    </row>
    <row r="16" spans="1:8" ht="15.75" customHeight="1">
      <c r="A16" s="24"/>
      <c r="B16" s="25"/>
      <c r="C16" s="26"/>
      <c r="D16" s="27"/>
      <c r="E16" s="29"/>
      <c r="F16" s="28"/>
      <c r="G16" s="28"/>
      <c r="H16" s="35"/>
    </row>
    <row r="17" spans="1:8" ht="15.75" customHeight="1">
      <c r="A17" s="24"/>
      <c r="B17" s="25"/>
      <c r="C17" s="26"/>
      <c r="D17" s="27"/>
      <c r="E17" s="29"/>
      <c r="F17" s="28"/>
      <c r="G17" s="28"/>
      <c r="H17" s="35"/>
    </row>
    <row r="18" spans="1:8" ht="15.75" customHeight="1">
      <c r="A18" s="24"/>
      <c r="B18" s="25"/>
      <c r="C18" s="26"/>
      <c r="D18" s="27"/>
      <c r="E18" s="29"/>
      <c r="F18" s="28"/>
      <c r="G18" s="28"/>
      <c r="H18" s="35"/>
    </row>
    <row r="19" spans="1:8" ht="15.75" customHeight="1">
      <c r="A19" s="24"/>
      <c r="B19" s="25"/>
      <c r="C19" s="26"/>
      <c r="D19" s="27"/>
      <c r="E19" s="29"/>
      <c r="F19" s="28"/>
      <c r="G19" s="28"/>
      <c r="H19" s="35"/>
    </row>
    <row r="20" spans="1:8" ht="15.75" customHeight="1">
      <c r="A20" s="24"/>
      <c r="B20" s="25"/>
      <c r="C20" s="26"/>
      <c r="D20" s="27"/>
      <c r="E20" s="29"/>
      <c r="F20" s="28"/>
      <c r="G20" s="28"/>
      <c r="H20" s="35"/>
    </row>
    <row r="21" spans="1:8" ht="15.75" customHeight="1">
      <c r="A21" s="24"/>
      <c r="B21" s="25"/>
      <c r="C21" s="26"/>
      <c r="D21" s="27"/>
      <c r="E21" s="29"/>
      <c r="F21" s="28"/>
      <c r="G21" s="28"/>
      <c r="H21" s="35"/>
    </row>
    <row r="22" spans="1:8" ht="15.75" customHeight="1">
      <c r="A22" s="24"/>
      <c r="B22" s="25"/>
      <c r="C22" s="26"/>
      <c r="D22" s="27"/>
      <c r="E22" s="29"/>
      <c r="F22" s="28"/>
      <c r="G22" s="28"/>
      <c r="H22" s="35"/>
    </row>
    <row r="23" spans="1:8" ht="15.75" customHeight="1">
      <c r="A23" s="24"/>
      <c r="B23" s="25"/>
      <c r="C23" s="26"/>
      <c r="D23" s="27"/>
      <c r="E23" s="29"/>
      <c r="F23" s="28"/>
      <c r="G23" s="28"/>
      <c r="H23" s="35"/>
    </row>
    <row r="24" spans="1:8" ht="15.75" customHeight="1">
      <c r="A24" s="24"/>
      <c r="B24" s="25"/>
      <c r="C24" s="26"/>
      <c r="D24" s="27"/>
      <c r="E24" s="29"/>
      <c r="F24" s="28"/>
      <c r="G24" s="28"/>
      <c r="H24" s="35"/>
    </row>
    <row r="25" spans="1:8" ht="15.75" customHeight="1">
      <c r="A25" s="24"/>
      <c r="B25" s="25"/>
      <c r="C25" s="26"/>
      <c r="D25" s="27"/>
      <c r="E25" s="29"/>
      <c r="F25" s="28"/>
      <c r="G25" s="28"/>
      <c r="H25" s="35"/>
    </row>
    <row r="26" spans="1:8" ht="15.75" customHeight="1">
      <c r="A26" s="24"/>
      <c r="B26" s="25"/>
      <c r="C26" s="26"/>
      <c r="D26" s="27"/>
      <c r="E26" s="29"/>
      <c r="F26" s="28"/>
      <c r="G26" s="28"/>
      <c r="H26" s="35"/>
    </row>
    <row r="27" spans="1:8" ht="15.75" customHeight="1">
      <c r="A27" s="30" t="s">
        <v>602</v>
      </c>
      <c r="B27" s="31"/>
      <c r="C27" s="26"/>
      <c r="D27" s="27">
        <f>SUM(D6:D26)</f>
        <v>0</v>
      </c>
      <c r="E27" s="29">
        <f>SUM(E6:E26)</f>
        <v>0</v>
      </c>
      <c r="F27" s="28">
        <f>SUM(F6:F26)</f>
        <v>0</v>
      </c>
      <c r="G27" s="28">
        <f>SUM(G6:G26)</f>
        <v>0</v>
      </c>
      <c r="H27" s="35"/>
    </row>
    <row r="28" spans="1:6" ht="15.75" customHeight="1">
      <c r="A28" s="32" t="str">
        <f>'填表说明'!B12</f>
        <v>资产占有单位填表人：</v>
      </c>
      <c r="F28" s="13" t="str">
        <f>'填表说明'!B8</f>
        <v>评估人员：</v>
      </c>
    </row>
    <row r="29" ht="15.75" customHeight="1">
      <c r="A29" s="32" t="str">
        <f>'填表说明'!B16</f>
        <v>填表日期：2017年01月10日</v>
      </c>
    </row>
  </sheetData>
  <sheetProtection/>
  <mergeCells count="3">
    <mergeCell ref="A2:H2"/>
    <mergeCell ref="A3:H3"/>
    <mergeCell ref="A27:B27"/>
  </mergeCells>
  <hyperlinks>
    <hyperlink ref="A1" location="索引目录!I23" display="返回索引页"/>
    <hyperlink ref="B1" location="'非流动负债汇总 '!B9" display="返回"/>
  </hyperlinks>
  <printOptions horizontalCentered="1"/>
  <pageMargins left="0.35" right="0.35" top="0.79" bottom="0.79" header="1.05" footer="0.51"/>
  <pageSetup fitToHeight="0" fitToWidth="1" horizontalDpi="300" verticalDpi="300" orientation="landscape" paperSize="9" scale="95"/>
  <headerFooter alignWithMargins="0">
    <oddHeader>&amp;R&amp;"宋体,常规"&amp;10表&amp;"Times New Roman,常规"10-4
&amp;"宋体,常规"共&amp;"Times New Roman,常规"&amp;N&amp;"宋体,常规"页第&amp;"Times New Roman,常规"&amp;P&amp;"宋体,常规"页</oddHeader>
  </headerFooter>
</worksheet>
</file>

<file path=xl/worksheets/sheet84.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F37" sqref="F37"/>
    </sheetView>
  </sheetViews>
  <sheetFormatPr defaultColWidth="8.75390625" defaultRowHeight="15.75" customHeight="1" outlineLevelCol="1"/>
  <cols>
    <col min="1" max="1" width="4.25390625" style="13" customWidth="1"/>
    <col min="2" max="2" width="23.00390625" style="13" customWidth="1"/>
    <col min="3" max="3" width="10.625" style="13" customWidth="1"/>
    <col min="4" max="4" width="17.125" style="13" customWidth="1"/>
    <col min="5" max="5" width="16.50390625" style="13" customWidth="1" outlineLevel="1"/>
    <col min="6" max="8" width="16.50390625" style="13" customWidth="1"/>
    <col min="9" max="9" width="15.50390625" style="13" customWidth="1"/>
    <col min="10" max="32" width="9.00390625" style="13" bestFit="1" customWidth="1"/>
    <col min="33" max="16384" width="8.75390625" style="13" customWidth="1"/>
  </cols>
  <sheetData>
    <row r="1" spans="1:9" ht="15">
      <c r="A1" s="14" t="s">
        <v>98</v>
      </c>
      <c r="B1" s="15" t="s">
        <v>223</v>
      </c>
      <c r="C1" s="16"/>
      <c r="D1" s="16"/>
      <c r="E1" s="16"/>
      <c r="F1" s="16"/>
      <c r="G1" s="16"/>
      <c r="H1" s="16"/>
      <c r="I1" s="16"/>
    </row>
    <row r="2" spans="1:9" s="11" customFormat="1" ht="30" customHeight="1">
      <c r="A2" s="17" t="s">
        <v>636</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332</v>
      </c>
      <c r="C5" s="21" t="s">
        <v>342</v>
      </c>
      <c r="D5" s="21" t="s">
        <v>395</v>
      </c>
      <c r="E5" s="22" t="s">
        <v>205</v>
      </c>
      <c r="F5" s="23" t="s">
        <v>206</v>
      </c>
      <c r="G5" s="21" t="s">
        <v>207</v>
      </c>
      <c r="H5" s="21" t="s">
        <v>208</v>
      </c>
      <c r="I5" s="21" t="s">
        <v>176</v>
      </c>
    </row>
    <row r="6" spans="1:9" ht="15.75" customHeight="1">
      <c r="A6" s="24"/>
      <c r="B6" s="25"/>
      <c r="C6" s="26"/>
      <c r="D6" s="24"/>
      <c r="E6" s="27"/>
      <c r="F6" s="28"/>
      <c r="G6" s="28"/>
      <c r="H6" s="28"/>
      <c r="I6" s="35"/>
    </row>
    <row r="7" spans="1:9" ht="15.75" customHeight="1">
      <c r="A7" s="24"/>
      <c r="B7" s="25"/>
      <c r="C7" s="26"/>
      <c r="D7" s="24"/>
      <c r="E7" s="27"/>
      <c r="F7" s="28"/>
      <c r="G7" s="28"/>
      <c r="H7" s="28"/>
      <c r="I7" s="35"/>
    </row>
    <row r="8" spans="1:9" ht="15.75" customHeight="1">
      <c r="A8" s="24"/>
      <c r="B8" s="25"/>
      <c r="C8" s="26"/>
      <c r="D8" s="24"/>
      <c r="E8" s="27"/>
      <c r="F8" s="28"/>
      <c r="G8" s="28"/>
      <c r="H8" s="28"/>
      <c r="I8" s="35"/>
    </row>
    <row r="9" spans="1:9" ht="15.75" customHeight="1">
      <c r="A9" s="24"/>
      <c r="B9" s="25"/>
      <c r="C9" s="26"/>
      <c r="D9" s="24"/>
      <c r="E9" s="27"/>
      <c r="F9" s="29"/>
      <c r="G9" s="28"/>
      <c r="H9" s="28"/>
      <c r="I9" s="35"/>
    </row>
    <row r="10" spans="1:9" ht="15.75" customHeight="1">
      <c r="A10" s="24"/>
      <c r="B10" s="25"/>
      <c r="C10" s="26"/>
      <c r="D10" s="24"/>
      <c r="E10" s="27"/>
      <c r="F10" s="29"/>
      <c r="G10" s="28"/>
      <c r="H10" s="28"/>
      <c r="I10" s="35"/>
    </row>
    <row r="11" spans="1:9" ht="15.75" customHeight="1">
      <c r="A11" s="24"/>
      <c r="B11" s="25"/>
      <c r="C11" s="26"/>
      <c r="D11" s="24"/>
      <c r="E11" s="27"/>
      <c r="F11" s="29"/>
      <c r="G11" s="28"/>
      <c r="H11" s="28"/>
      <c r="I11" s="35"/>
    </row>
    <row r="12" spans="1:9" ht="15.75" customHeight="1">
      <c r="A12" s="24"/>
      <c r="B12" s="25"/>
      <c r="C12" s="26"/>
      <c r="D12" s="24"/>
      <c r="E12" s="27"/>
      <c r="F12" s="29"/>
      <c r="G12" s="28"/>
      <c r="H12" s="28"/>
      <c r="I12" s="35"/>
    </row>
    <row r="13" spans="1:9" ht="15.75" customHeight="1">
      <c r="A13" s="24"/>
      <c r="B13" s="25"/>
      <c r="C13" s="26"/>
      <c r="D13" s="24"/>
      <c r="E13" s="27"/>
      <c r="F13" s="29"/>
      <c r="G13" s="28"/>
      <c r="H13" s="28"/>
      <c r="I13" s="35"/>
    </row>
    <row r="14" spans="1:9" ht="15.75" customHeight="1">
      <c r="A14" s="24"/>
      <c r="B14" s="25"/>
      <c r="C14" s="26"/>
      <c r="D14" s="24"/>
      <c r="E14" s="27"/>
      <c r="F14" s="29"/>
      <c r="G14" s="28"/>
      <c r="H14" s="28"/>
      <c r="I14" s="35"/>
    </row>
    <row r="15" spans="1:9" ht="15.75" customHeight="1">
      <c r="A15" s="24"/>
      <c r="B15" s="25"/>
      <c r="C15" s="26"/>
      <c r="D15" s="24"/>
      <c r="E15" s="27"/>
      <c r="F15" s="29"/>
      <c r="G15" s="28"/>
      <c r="H15" s="28"/>
      <c r="I15" s="35"/>
    </row>
    <row r="16" spans="1:9" ht="15.75" customHeight="1">
      <c r="A16" s="24"/>
      <c r="B16" s="25"/>
      <c r="C16" s="26"/>
      <c r="D16" s="24"/>
      <c r="E16" s="27"/>
      <c r="F16" s="29"/>
      <c r="G16" s="28"/>
      <c r="H16" s="28"/>
      <c r="I16" s="35"/>
    </row>
    <row r="17" spans="1:9" ht="15.75" customHeight="1">
      <c r="A17" s="24"/>
      <c r="B17" s="25"/>
      <c r="C17" s="26"/>
      <c r="D17" s="24"/>
      <c r="E17" s="27"/>
      <c r="F17" s="29"/>
      <c r="G17" s="28"/>
      <c r="H17" s="28"/>
      <c r="I17" s="35"/>
    </row>
    <row r="18" spans="1:9" ht="15.75" customHeight="1">
      <c r="A18" s="24"/>
      <c r="B18" s="25"/>
      <c r="C18" s="26"/>
      <c r="D18" s="24"/>
      <c r="E18" s="27"/>
      <c r="F18" s="29"/>
      <c r="G18" s="28"/>
      <c r="H18" s="28"/>
      <c r="I18" s="35"/>
    </row>
    <row r="19" spans="1:9" ht="15.75" customHeight="1">
      <c r="A19" s="24"/>
      <c r="B19" s="25"/>
      <c r="C19" s="26"/>
      <c r="D19" s="24"/>
      <c r="E19" s="27"/>
      <c r="F19" s="29"/>
      <c r="G19" s="28"/>
      <c r="H19" s="28"/>
      <c r="I19" s="35"/>
    </row>
    <row r="20" spans="1:9" ht="15.75" customHeight="1">
      <c r="A20" s="24"/>
      <c r="B20" s="25"/>
      <c r="C20" s="26"/>
      <c r="D20" s="24"/>
      <c r="E20" s="27"/>
      <c r="F20" s="29"/>
      <c r="G20" s="28"/>
      <c r="H20" s="28"/>
      <c r="I20" s="35"/>
    </row>
    <row r="21" spans="1:9" ht="15.75" customHeight="1">
      <c r="A21" s="24"/>
      <c r="B21" s="25"/>
      <c r="C21" s="26"/>
      <c r="D21" s="24"/>
      <c r="E21" s="27"/>
      <c r="F21" s="29"/>
      <c r="G21" s="28"/>
      <c r="H21" s="28"/>
      <c r="I21" s="35"/>
    </row>
    <row r="22" spans="1:9" ht="15.75" customHeight="1">
      <c r="A22" s="24"/>
      <c r="B22" s="25"/>
      <c r="C22" s="26"/>
      <c r="D22" s="24"/>
      <c r="E22" s="27"/>
      <c r="F22" s="29"/>
      <c r="G22" s="28"/>
      <c r="H22" s="28"/>
      <c r="I22" s="35"/>
    </row>
    <row r="23" spans="1:9" ht="15.75" customHeight="1">
      <c r="A23" s="24"/>
      <c r="B23" s="25"/>
      <c r="C23" s="26"/>
      <c r="D23" s="24"/>
      <c r="E23" s="27"/>
      <c r="F23" s="29"/>
      <c r="G23" s="28"/>
      <c r="H23" s="28"/>
      <c r="I23" s="35"/>
    </row>
    <row r="24" spans="1:9" ht="15.75" customHeight="1">
      <c r="A24" s="24"/>
      <c r="B24" s="25"/>
      <c r="C24" s="26"/>
      <c r="D24" s="24"/>
      <c r="E24" s="27"/>
      <c r="F24" s="29"/>
      <c r="G24" s="28"/>
      <c r="H24" s="28"/>
      <c r="I24" s="35"/>
    </row>
    <row r="25" spans="1:9" ht="15.75" customHeight="1">
      <c r="A25" s="24"/>
      <c r="B25" s="25"/>
      <c r="C25" s="26"/>
      <c r="D25" s="24"/>
      <c r="E25" s="27"/>
      <c r="F25" s="29"/>
      <c r="G25" s="28"/>
      <c r="H25" s="28"/>
      <c r="I25" s="35"/>
    </row>
    <row r="26" spans="1:9" ht="15.75" customHeight="1">
      <c r="A26" s="24"/>
      <c r="B26" s="25"/>
      <c r="C26" s="26"/>
      <c r="D26" s="24"/>
      <c r="E26" s="27"/>
      <c r="F26" s="29"/>
      <c r="G26" s="28"/>
      <c r="H26" s="28"/>
      <c r="I26" s="35"/>
    </row>
    <row r="27" spans="1:9" ht="15.75" customHeight="1">
      <c r="A27" s="30" t="s">
        <v>602</v>
      </c>
      <c r="B27" s="31"/>
      <c r="C27" s="26"/>
      <c r="D27" s="24"/>
      <c r="E27" s="27">
        <f>SUM(E6:E26)</f>
        <v>0</v>
      </c>
      <c r="F27" s="29">
        <f>SUM(F6:F26)</f>
        <v>0</v>
      </c>
      <c r="G27" s="28">
        <f>SUM(G6:G26)</f>
        <v>0</v>
      </c>
      <c r="H27" s="28">
        <f>SUM(H6:H26)</f>
        <v>0</v>
      </c>
      <c r="I27" s="35"/>
    </row>
    <row r="28" spans="1:7" ht="15.75" customHeight="1">
      <c r="A28" s="32" t="str">
        <f>'填表说明'!B12</f>
        <v>资产占有单位填表人：</v>
      </c>
      <c r="G28" s="20" t="str">
        <f>'填表说明'!B8</f>
        <v>评估人员：</v>
      </c>
    </row>
    <row r="29" ht="15.75" customHeight="1">
      <c r="A29" s="32" t="str">
        <f>'填表说明'!B16</f>
        <v>填表日期：2017年01月10日</v>
      </c>
    </row>
  </sheetData>
  <sheetProtection/>
  <mergeCells count="3">
    <mergeCell ref="A2:I2"/>
    <mergeCell ref="A3:I3"/>
    <mergeCell ref="A27:B27"/>
  </mergeCells>
  <hyperlinks>
    <hyperlink ref="A1" location="索引目录!I24" display="返回索引页"/>
    <hyperlink ref="B1" location="'非流动负债汇总 '!B10" display="返回"/>
  </hyperlinks>
  <printOptions horizontalCentered="1"/>
  <pageMargins left="0.35" right="0.35" top="0.79" bottom="0.79" header="1.05" footer="0.51"/>
  <pageSetup fitToHeight="0" fitToWidth="1" horizontalDpi="300" verticalDpi="300" orientation="landscape" paperSize="9" scale="96"/>
  <headerFooter alignWithMargins="0">
    <oddHeader>&amp;R&amp;"宋体,常规"&amp;10表&amp;"Times New Roman,常规"10-5
&amp;"宋体,常规"共&amp;"Times New Roman,常规"&amp;N&amp;"宋体,常规"页第&amp;"Times New Roman,常规"&amp;P&amp;"宋体,常规"页</oddHeader>
  </headerFooter>
</worksheet>
</file>

<file path=xl/worksheets/sheet85.xml><?xml version="1.0" encoding="utf-8"?>
<worksheet xmlns="http://schemas.openxmlformats.org/spreadsheetml/2006/main" xmlns:r="http://schemas.openxmlformats.org/officeDocument/2006/relationships">
  <sheetPr>
    <pageSetUpPr fitToPage="1"/>
  </sheetPr>
  <dimension ref="A1:H29"/>
  <sheetViews>
    <sheetView workbookViewId="0" topLeftCell="A1">
      <selection activeCell="A5" sqref="A5"/>
    </sheetView>
  </sheetViews>
  <sheetFormatPr defaultColWidth="8.75390625" defaultRowHeight="15.75" customHeight="1" outlineLevelCol="1"/>
  <cols>
    <col min="1" max="1" width="6.125" style="13" customWidth="1"/>
    <col min="2" max="2" width="27.875" style="13" customWidth="1"/>
    <col min="3" max="3" width="10.875" style="13" customWidth="1"/>
    <col min="4" max="4" width="19.375" style="13" customWidth="1" outlineLevel="1"/>
    <col min="5" max="8" width="19.375" style="13" customWidth="1"/>
    <col min="9" max="32" width="9.00390625" style="13" bestFit="1" customWidth="1"/>
    <col min="33" max="16384" width="8.75390625" style="13" customWidth="1"/>
  </cols>
  <sheetData>
    <row r="1" spans="1:8" ht="15">
      <c r="A1" s="14" t="s">
        <v>98</v>
      </c>
      <c r="B1" s="36" t="s">
        <v>223</v>
      </c>
      <c r="C1" s="12"/>
      <c r="D1" s="12"/>
      <c r="E1" s="12"/>
      <c r="F1" s="12"/>
      <c r="G1" s="12"/>
      <c r="H1" s="12"/>
    </row>
    <row r="2" spans="1:8" s="11" customFormat="1" ht="30" customHeight="1">
      <c r="A2" s="17" t="s">
        <v>637</v>
      </c>
      <c r="B2" s="37"/>
      <c r="C2" s="37"/>
      <c r="D2" s="37"/>
      <c r="E2" s="37"/>
      <c r="F2" s="37"/>
      <c r="G2" s="37"/>
      <c r="H2" s="37"/>
    </row>
    <row r="3" spans="1:8" ht="13.5" customHeight="1">
      <c r="A3" s="19" t="str">
        <f>'填表说明'!B9</f>
        <v>评估基准日：2016年12月31日</v>
      </c>
      <c r="B3" s="19"/>
      <c r="C3" s="19"/>
      <c r="D3" s="19"/>
      <c r="E3" s="19"/>
      <c r="F3" s="19"/>
      <c r="G3" s="19"/>
      <c r="H3" s="19"/>
    </row>
    <row r="4" spans="1:8" ht="15.75" customHeight="1">
      <c r="A4" s="20" t="str">
        <f>'填表说明'!B11</f>
        <v>资产占有单位名称：黑龙江斯达特兽药有限公司</v>
      </c>
      <c r="H4" s="34" t="s">
        <v>100</v>
      </c>
    </row>
    <row r="5" spans="1:8" s="12" customFormat="1" ht="15.75" customHeight="1">
      <c r="A5" s="21" t="s">
        <v>173</v>
      </c>
      <c r="B5" s="21" t="s">
        <v>638</v>
      </c>
      <c r="C5" s="21" t="s">
        <v>342</v>
      </c>
      <c r="D5" s="22" t="s">
        <v>205</v>
      </c>
      <c r="E5" s="23" t="s">
        <v>206</v>
      </c>
      <c r="F5" s="21" t="s">
        <v>207</v>
      </c>
      <c r="G5" s="21" t="s">
        <v>208</v>
      </c>
      <c r="H5" s="21" t="s">
        <v>176</v>
      </c>
    </row>
    <row r="6" spans="1:8" ht="15.75" customHeight="1">
      <c r="A6" s="24"/>
      <c r="B6" s="25"/>
      <c r="C6" s="26"/>
      <c r="D6" s="38"/>
      <c r="E6" s="39"/>
      <c r="F6" s="40"/>
      <c r="G6" s="40"/>
      <c r="H6" s="35"/>
    </row>
    <row r="7" spans="1:8" ht="15.75" customHeight="1">
      <c r="A7" s="24"/>
      <c r="B7" s="25"/>
      <c r="C7" s="26"/>
      <c r="D7" s="38"/>
      <c r="E7" s="39"/>
      <c r="F7" s="40"/>
      <c r="G7" s="40"/>
      <c r="H7" s="35"/>
    </row>
    <row r="8" spans="1:8" ht="15.75" customHeight="1">
      <c r="A8" s="24"/>
      <c r="B8" s="25"/>
      <c r="C8" s="26"/>
      <c r="D8" s="38"/>
      <c r="E8" s="39"/>
      <c r="F8" s="40"/>
      <c r="G8" s="40"/>
      <c r="H8" s="35"/>
    </row>
    <row r="9" spans="1:8" ht="15.75" customHeight="1">
      <c r="A9" s="24"/>
      <c r="B9" s="25"/>
      <c r="C9" s="26"/>
      <c r="D9" s="38"/>
      <c r="E9" s="39"/>
      <c r="F9" s="40"/>
      <c r="G9" s="40"/>
      <c r="H9" s="35"/>
    </row>
    <row r="10" spans="1:8" ht="15.75" customHeight="1">
      <c r="A10" s="24"/>
      <c r="B10" s="25"/>
      <c r="C10" s="26"/>
      <c r="D10" s="38"/>
      <c r="E10" s="39"/>
      <c r="F10" s="40"/>
      <c r="G10" s="40"/>
      <c r="H10" s="35"/>
    </row>
    <row r="11" spans="1:8" ht="15.75" customHeight="1">
      <c r="A11" s="24"/>
      <c r="B11" s="25"/>
      <c r="C11" s="26"/>
      <c r="D11" s="38"/>
      <c r="E11" s="39"/>
      <c r="F11" s="40"/>
      <c r="G11" s="40"/>
      <c r="H11" s="35"/>
    </row>
    <row r="12" spans="1:8" ht="15.75" customHeight="1">
      <c r="A12" s="24"/>
      <c r="B12" s="25"/>
      <c r="C12" s="26"/>
      <c r="D12" s="38"/>
      <c r="E12" s="39"/>
      <c r="F12" s="40"/>
      <c r="G12" s="40"/>
      <c r="H12" s="35"/>
    </row>
    <row r="13" spans="1:8" ht="15.75" customHeight="1">
      <c r="A13" s="24"/>
      <c r="B13" s="25"/>
      <c r="C13" s="26"/>
      <c r="D13" s="38"/>
      <c r="E13" s="39"/>
      <c r="F13" s="40"/>
      <c r="G13" s="40"/>
      <c r="H13" s="35"/>
    </row>
    <row r="14" spans="1:8" ht="15.75" customHeight="1">
      <c r="A14" s="24"/>
      <c r="B14" s="25"/>
      <c r="C14" s="26"/>
      <c r="D14" s="38"/>
      <c r="E14" s="39"/>
      <c r="F14" s="40"/>
      <c r="G14" s="40"/>
      <c r="H14" s="35"/>
    </row>
    <row r="15" spans="1:8" ht="15.75" customHeight="1">
      <c r="A15" s="24"/>
      <c r="B15" s="25"/>
      <c r="C15" s="26"/>
      <c r="D15" s="38"/>
      <c r="E15" s="39"/>
      <c r="F15" s="40"/>
      <c r="G15" s="40"/>
      <c r="H15" s="35"/>
    </row>
    <row r="16" spans="1:8" ht="15.75" customHeight="1">
      <c r="A16" s="24"/>
      <c r="B16" s="25"/>
      <c r="C16" s="26"/>
      <c r="D16" s="38"/>
      <c r="E16" s="39"/>
      <c r="F16" s="40"/>
      <c r="G16" s="40"/>
      <c r="H16" s="35"/>
    </row>
    <row r="17" spans="1:8" ht="15.75" customHeight="1">
      <c r="A17" s="24"/>
      <c r="B17" s="25"/>
      <c r="C17" s="26"/>
      <c r="D17" s="38"/>
      <c r="E17" s="39"/>
      <c r="F17" s="40"/>
      <c r="G17" s="40"/>
      <c r="H17" s="35"/>
    </row>
    <row r="18" spans="1:8" ht="15.75" customHeight="1">
      <c r="A18" s="24"/>
      <c r="B18" s="25"/>
      <c r="C18" s="26"/>
      <c r="D18" s="38"/>
      <c r="E18" s="39"/>
      <c r="F18" s="40"/>
      <c r="G18" s="40"/>
      <c r="H18" s="35"/>
    </row>
    <row r="19" spans="1:8" ht="15.75" customHeight="1">
      <c r="A19" s="24"/>
      <c r="B19" s="25"/>
      <c r="C19" s="26"/>
      <c r="D19" s="38"/>
      <c r="E19" s="39"/>
      <c r="F19" s="40"/>
      <c r="G19" s="40"/>
      <c r="H19" s="35"/>
    </row>
    <row r="20" spans="1:8" ht="15.75" customHeight="1">
      <c r="A20" s="24"/>
      <c r="B20" s="25"/>
      <c r="C20" s="26"/>
      <c r="D20" s="38"/>
      <c r="E20" s="39"/>
      <c r="F20" s="40"/>
      <c r="G20" s="40"/>
      <c r="H20" s="35"/>
    </row>
    <row r="21" spans="1:8" ht="15.75" customHeight="1">
      <c r="A21" s="24"/>
      <c r="B21" s="25"/>
      <c r="C21" s="26"/>
      <c r="D21" s="38"/>
      <c r="E21" s="39"/>
      <c r="F21" s="40"/>
      <c r="G21" s="40"/>
      <c r="H21" s="35"/>
    </row>
    <row r="22" spans="1:8" ht="15.75" customHeight="1">
      <c r="A22" s="24"/>
      <c r="B22" s="25"/>
      <c r="C22" s="26"/>
      <c r="D22" s="38"/>
      <c r="E22" s="39"/>
      <c r="F22" s="40"/>
      <c r="G22" s="40"/>
      <c r="H22" s="35"/>
    </row>
    <row r="23" spans="1:8" ht="15.75" customHeight="1">
      <c r="A23" s="24"/>
      <c r="B23" s="25"/>
      <c r="C23" s="26"/>
      <c r="D23" s="38"/>
      <c r="E23" s="39"/>
      <c r="F23" s="40"/>
      <c r="G23" s="40"/>
      <c r="H23" s="35"/>
    </row>
    <row r="24" spans="1:8" ht="15.75" customHeight="1">
      <c r="A24" s="24"/>
      <c r="B24" s="25"/>
      <c r="C24" s="26"/>
      <c r="D24" s="38"/>
      <c r="E24" s="39"/>
      <c r="F24" s="40"/>
      <c r="G24" s="40"/>
      <c r="H24" s="35"/>
    </row>
    <row r="25" spans="1:8" ht="15.75" customHeight="1">
      <c r="A25" s="24"/>
      <c r="B25" s="25"/>
      <c r="C25" s="26"/>
      <c r="D25" s="38"/>
      <c r="E25" s="39"/>
      <c r="F25" s="40"/>
      <c r="G25" s="40"/>
      <c r="H25" s="35"/>
    </row>
    <row r="26" spans="1:8" ht="15.75" customHeight="1">
      <c r="A26" s="24"/>
      <c r="B26" s="25"/>
      <c r="C26" s="26"/>
      <c r="D26" s="38"/>
      <c r="E26" s="39"/>
      <c r="F26" s="40"/>
      <c r="G26" s="40"/>
      <c r="H26" s="35"/>
    </row>
    <row r="27" spans="1:8" ht="15.75" customHeight="1">
      <c r="A27" s="30" t="s">
        <v>602</v>
      </c>
      <c r="B27" s="31"/>
      <c r="C27" s="26"/>
      <c r="D27" s="38">
        <f>SUM(D6:D26)</f>
        <v>0</v>
      </c>
      <c r="E27" s="39">
        <f>SUM(E6:E26)</f>
        <v>0</v>
      </c>
      <c r="F27" s="40">
        <f>SUM(F6:F26)</f>
        <v>0</v>
      </c>
      <c r="G27" s="40">
        <f>SUM(G6:G26)</f>
        <v>0</v>
      </c>
      <c r="H27" s="35"/>
    </row>
    <row r="28" spans="1:6" ht="15.75" customHeight="1">
      <c r="A28" s="32" t="str">
        <f>'填表说明'!B12</f>
        <v>资产占有单位填表人：</v>
      </c>
      <c r="F28" s="13" t="str">
        <f>'填表说明'!B8</f>
        <v>评估人员：</v>
      </c>
    </row>
    <row r="29" ht="15.75" customHeight="1">
      <c r="A29" s="32" t="str">
        <f>'填表说明'!B16</f>
        <v>填表日期：2017年01月10日</v>
      </c>
    </row>
  </sheetData>
  <sheetProtection/>
  <mergeCells count="3">
    <mergeCell ref="A2:H2"/>
    <mergeCell ref="A3:H3"/>
    <mergeCell ref="A27:B27"/>
  </mergeCells>
  <hyperlinks>
    <hyperlink ref="A1" location="索引目录!I25" display="返回索引页"/>
    <hyperlink ref="B1" location="'非流动负债汇总 '!B11" display="返回"/>
  </hyperlinks>
  <printOptions horizontalCentered="1"/>
  <pageMargins left="0.35" right="0.35" top="0.79" bottom="0.79" header="1.02" footer="0.51"/>
  <pageSetup fitToHeight="0" fitToWidth="1" horizontalDpi="300" verticalDpi="300" orientation="landscape" paperSize="9" scale="92"/>
  <headerFooter alignWithMargins="0">
    <oddHeader>&amp;R&amp;"宋体,常规"&amp;10表&amp;"Times New Roman,常规"10-6
&amp;"宋体,常规"共&amp;"Times New Roman,常规"&amp;N&amp;"宋体,常规"页第&amp;"Times New Roman,常规"&amp;P&amp;"宋体,常规"页</oddHeader>
  </headerFooter>
</worksheet>
</file>

<file path=xl/worksheets/sheet86.xml><?xml version="1.0" encoding="utf-8"?>
<worksheet xmlns="http://schemas.openxmlformats.org/spreadsheetml/2006/main" xmlns:r="http://schemas.openxmlformats.org/officeDocument/2006/relationships">
  <sheetPr>
    <pageSetUpPr fitToPage="1"/>
  </sheetPr>
  <dimension ref="A1:I39"/>
  <sheetViews>
    <sheetView workbookViewId="0" topLeftCell="A1">
      <selection activeCell="H14" sqref="H14"/>
    </sheetView>
  </sheetViews>
  <sheetFormatPr defaultColWidth="8.75390625" defaultRowHeight="15.75" customHeight="1" outlineLevelCol="1"/>
  <cols>
    <col min="1" max="1" width="4.25390625" style="13" customWidth="1"/>
    <col min="2" max="2" width="23.00390625" style="13" customWidth="1"/>
    <col min="3" max="3" width="10.625" style="13" customWidth="1"/>
    <col min="4" max="4" width="17.125" style="13" customWidth="1"/>
    <col min="5" max="5" width="16.50390625" style="13" hidden="1" customWidth="1" outlineLevel="1"/>
    <col min="6" max="6" width="16.50390625" style="13" customWidth="1" collapsed="1"/>
    <col min="7" max="7" width="16.50390625" style="13" hidden="1" customWidth="1"/>
    <col min="8" max="8" width="16.50390625" style="13" customWidth="1"/>
    <col min="9" max="9" width="15.50390625" style="13" customWidth="1"/>
    <col min="10" max="32" width="9.00390625" style="13" bestFit="1" customWidth="1"/>
    <col min="33" max="16384" width="8.75390625" style="13" customWidth="1"/>
  </cols>
  <sheetData>
    <row r="1" spans="1:9" ht="15">
      <c r="A1" s="14" t="s">
        <v>98</v>
      </c>
      <c r="B1" s="15" t="s">
        <v>223</v>
      </c>
      <c r="C1" s="16"/>
      <c r="D1" s="16"/>
      <c r="E1" s="16"/>
      <c r="F1" s="16"/>
      <c r="G1" s="16"/>
      <c r="H1" s="16"/>
      <c r="I1" s="16"/>
    </row>
    <row r="2" spans="1:9" s="11" customFormat="1" ht="30" customHeight="1">
      <c r="A2" s="17" t="s">
        <v>639</v>
      </c>
      <c r="B2" s="18"/>
      <c r="C2" s="18"/>
      <c r="D2" s="18"/>
      <c r="E2" s="18"/>
      <c r="F2" s="18"/>
      <c r="G2" s="18"/>
      <c r="H2" s="18"/>
      <c r="I2" s="18"/>
    </row>
    <row r="3" spans="1:9" ht="13.5" customHeight="1">
      <c r="A3" s="19" t="str">
        <f>'填表说明'!B9</f>
        <v>评估基准日：2016年12月31日</v>
      </c>
      <c r="B3" s="19"/>
      <c r="C3" s="19"/>
      <c r="D3" s="19"/>
      <c r="E3" s="19"/>
      <c r="F3" s="19"/>
      <c r="G3" s="19"/>
      <c r="H3" s="19"/>
      <c r="I3" s="33"/>
    </row>
    <row r="4" spans="1:9" ht="15.75" customHeight="1">
      <c r="A4" s="20" t="str">
        <f>'填表说明'!B11</f>
        <v>资产占有单位名称：黑龙江斯达特兽药有限公司</v>
      </c>
      <c r="I4" s="34" t="s">
        <v>100</v>
      </c>
    </row>
    <row r="5" spans="1:9" s="12" customFormat="1" ht="15.75" customHeight="1">
      <c r="A5" s="21" t="s">
        <v>173</v>
      </c>
      <c r="B5" s="21" t="s">
        <v>332</v>
      </c>
      <c r="C5" s="21" t="s">
        <v>342</v>
      </c>
      <c r="D5" s="21" t="s">
        <v>395</v>
      </c>
      <c r="E5" s="22" t="s">
        <v>205</v>
      </c>
      <c r="F5" s="23" t="s">
        <v>206</v>
      </c>
      <c r="G5" s="21" t="s">
        <v>207</v>
      </c>
      <c r="H5" s="21" t="s">
        <v>208</v>
      </c>
      <c r="I5" s="21" t="s">
        <v>176</v>
      </c>
    </row>
    <row r="6" spans="1:9" ht="15.75" customHeight="1">
      <c r="A6" s="24"/>
      <c r="B6" s="25"/>
      <c r="C6" s="26"/>
      <c r="D6" s="24"/>
      <c r="E6" s="27"/>
      <c r="F6" s="28"/>
      <c r="G6" s="28"/>
      <c r="H6" s="28"/>
      <c r="I6" s="35"/>
    </row>
    <row r="7" spans="1:9" ht="15.75" customHeight="1">
      <c r="A7" s="24"/>
      <c r="B7" s="25"/>
      <c r="C7" s="26"/>
      <c r="D7" s="24"/>
      <c r="E7" s="27"/>
      <c r="F7" s="28"/>
      <c r="G7" s="28"/>
      <c r="H7" s="28"/>
      <c r="I7" s="35"/>
    </row>
    <row r="8" spans="1:9" ht="15.75" customHeight="1">
      <c r="A8" s="24"/>
      <c r="B8" s="25"/>
      <c r="C8" s="26"/>
      <c r="D8" s="24"/>
      <c r="E8" s="27"/>
      <c r="F8" s="28"/>
      <c r="G8" s="28"/>
      <c r="H8" s="28"/>
      <c r="I8" s="35"/>
    </row>
    <row r="9" spans="1:9" ht="15.75" customHeight="1">
      <c r="A9" s="24"/>
      <c r="B9" s="25"/>
      <c r="C9" s="26"/>
      <c r="D9" s="24"/>
      <c r="E9" s="27"/>
      <c r="F9" s="29"/>
      <c r="G9" s="28"/>
      <c r="H9" s="28"/>
      <c r="I9" s="35"/>
    </row>
    <row r="10" spans="1:9" ht="15.75" customHeight="1">
      <c r="A10" s="24"/>
      <c r="B10" s="25"/>
      <c r="C10" s="26"/>
      <c r="D10" s="24"/>
      <c r="E10" s="27"/>
      <c r="F10" s="29"/>
      <c r="G10" s="28"/>
      <c r="H10" s="28"/>
      <c r="I10" s="35"/>
    </row>
    <row r="11" spans="1:9" ht="15.75" customHeight="1">
      <c r="A11" s="24"/>
      <c r="B11" s="25"/>
      <c r="C11" s="26"/>
      <c r="D11" s="24"/>
      <c r="E11" s="27"/>
      <c r="F11" s="29"/>
      <c r="G11" s="28"/>
      <c r="H11" s="28"/>
      <c r="I11" s="35"/>
    </row>
    <row r="12" spans="1:9" ht="15.75" customHeight="1">
      <c r="A12" s="24"/>
      <c r="B12" s="25"/>
      <c r="C12" s="26"/>
      <c r="D12" s="24"/>
      <c r="E12" s="27"/>
      <c r="F12" s="29"/>
      <c r="G12" s="28"/>
      <c r="H12" s="28"/>
      <c r="I12" s="35"/>
    </row>
    <row r="13" spans="1:9" ht="15.75" customHeight="1">
      <c r="A13" s="24"/>
      <c r="B13" s="25"/>
      <c r="C13" s="26"/>
      <c r="D13" s="24"/>
      <c r="E13" s="27"/>
      <c r="F13" s="29"/>
      <c r="G13" s="28"/>
      <c r="H13" s="28"/>
      <c r="I13" s="35"/>
    </row>
    <row r="14" spans="1:9" ht="15.75" customHeight="1">
      <c r="A14" s="24"/>
      <c r="B14" s="25"/>
      <c r="C14" s="26"/>
      <c r="D14" s="24"/>
      <c r="E14" s="27"/>
      <c r="F14" s="29"/>
      <c r="G14" s="28"/>
      <c r="H14" s="28"/>
      <c r="I14" s="35"/>
    </row>
    <row r="15" spans="1:9" ht="15.75" customHeight="1">
      <c r="A15" s="24"/>
      <c r="B15" s="25"/>
      <c r="C15" s="26"/>
      <c r="D15" s="24"/>
      <c r="E15" s="27"/>
      <c r="F15" s="29"/>
      <c r="G15" s="28"/>
      <c r="H15" s="28"/>
      <c r="I15" s="35"/>
    </row>
    <row r="16" spans="1:9" ht="15.75" customHeight="1">
      <c r="A16" s="24"/>
      <c r="B16" s="25"/>
      <c r="C16" s="26"/>
      <c r="D16" s="24"/>
      <c r="E16" s="27"/>
      <c r="F16" s="29"/>
      <c r="G16" s="28"/>
      <c r="H16" s="28"/>
      <c r="I16" s="35"/>
    </row>
    <row r="17" spans="1:9" ht="15.75" customHeight="1">
      <c r="A17" s="24"/>
      <c r="B17" s="25"/>
      <c r="C17" s="26"/>
      <c r="D17" s="24"/>
      <c r="E17" s="27"/>
      <c r="F17" s="29"/>
      <c r="G17" s="28"/>
      <c r="H17" s="28"/>
      <c r="I17" s="35"/>
    </row>
    <row r="18" spans="1:9" ht="15.75" customHeight="1">
      <c r="A18" s="24"/>
      <c r="B18" s="25"/>
      <c r="C18" s="26"/>
      <c r="D18" s="24"/>
      <c r="E18" s="27"/>
      <c r="F18" s="29"/>
      <c r="G18" s="28"/>
      <c r="H18" s="28"/>
      <c r="I18" s="35"/>
    </row>
    <row r="19" spans="1:9" ht="15.75" customHeight="1">
      <c r="A19" s="24"/>
      <c r="B19" s="25"/>
      <c r="C19" s="26"/>
      <c r="D19" s="24"/>
      <c r="E19" s="27"/>
      <c r="F19" s="29"/>
      <c r="G19" s="28"/>
      <c r="H19" s="28"/>
      <c r="I19" s="35"/>
    </row>
    <row r="20" spans="1:9" ht="15.75" customHeight="1">
      <c r="A20" s="24"/>
      <c r="B20" s="25"/>
      <c r="C20" s="26"/>
      <c r="D20" s="24"/>
      <c r="E20" s="27"/>
      <c r="F20" s="29"/>
      <c r="G20" s="28"/>
      <c r="H20" s="28"/>
      <c r="I20" s="35"/>
    </row>
    <row r="21" spans="1:9" ht="15.75" customHeight="1">
      <c r="A21" s="24"/>
      <c r="B21" s="25"/>
      <c r="C21" s="26"/>
      <c r="D21" s="24"/>
      <c r="E21" s="27"/>
      <c r="F21" s="29"/>
      <c r="G21" s="28"/>
      <c r="H21" s="28"/>
      <c r="I21" s="35"/>
    </row>
    <row r="22" spans="1:9" ht="15.75" customHeight="1">
      <c r="A22" s="24"/>
      <c r="B22" s="25"/>
      <c r="C22" s="26"/>
      <c r="D22" s="24"/>
      <c r="E22" s="27"/>
      <c r="F22" s="29"/>
      <c r="G22" s="28"/>
      <c r="H22" s="28"/>
      <c r="I22" s="35"/>
    </row>
    <row r="23" spans="1:9" ht="15.75" customHeight="1">
      <c r="A23" s="24"/>
      <c r="B23" s="25"/>
      <c r="C23" s="26"/>
      <c r="D23" s="24"/>
      <c r="E23" s="27"/>
      <c r="F23" s="29"/>
      <c r="G23" s="28"/>
      <c r="H23" s="28"/>
      <c r="I23" s="35"/>
    </row>
    <row r="24" spans="1:9" ht="15.75" customHeight="1">
      <c r="A24" s="24"/>
      <c r="B24" s="25"/>
      <c r="C24" s="26"/>
      <c r="D24" s="24"/>
      <c r="E24" s="27"/>
      <c r="F24" s="29"/>
      <c r="G24" s="28"/>
      <c r="H24" s="28"/>
      <c r="I24" s="35"/>
    </row>
    <row r="25" spans="1:9" ht="15.75" customHeight="1">
      <c r="A25" s="24"/>
      <c r="B25" s="25"/>
      <c r="C25" s="26"/>
      <c r="D25" s="24"/>
      <c r="E25" s="27"/>
      <c r="F25" s="29"/>
      <c r="G25" s="28"/>
      <c r="H25" s="28"/>
      <c r="I25" s="35"/>
    </row>
    <row r="26" spans="1:9" ht="15.75" customHeight="1">
      <c r="A26" s="24"/>
      <c r="B26" s="25"/>
      <c r="C26" s="26"/>
      <c r="D26" s="24"/>
      <c r="E26" s="27"/>
      <c r="F26" s="29"/>
      <c r="G26" s="28"/>
      <c r="H26" s="28"/>
      <c r="I26" s="35"/>
    </row>
    <row r="27" spans="1:9" ht="15.75" customHeight="1">
      <c r="A27" s="30" t="s">
        <v>602</v>
      </c>
      <c r="B27" s="31"/>
      <c r="C27" s="26"/>
      <c r="D27" s="24"/>
      <c r="E27" s="27">
        <f>SUM(E6:E26)</f>
        <v>0</v>
      </c>
      <c r="F27" s="29">
        <f>SUM(F6:F26)</f>
        <v>0</v>
      </c>
      <c r="G27" s="28">
        <f>SUM(G6:G26)</f>
        <v>0</v>
      </c>
      <c r="H27" s="28">
        <f>SUM(H6:H26)</f>
        <v>0</v>
      </c>
      <c r="I27" s="35"/>
    </row>
    <row r="28" spans="1:7" ht="15.75" customHeight="1">
      <c r="A28" s="32" t="str">
        <f>'填表说明'!B12</f>
        <v>资产占有单位填表人：</v>
      </c>
      <c r="G28" s="20" t="str">
        <f>'填表说明'!B8</f>
        <v>评估人员：</v>
      </c>
    </row>
    <row r="29" ht="15.75" customHeight="1">
      <c r="A29" s="32" t="str">
        <f>'填表说明'!B16</f>
        <v>填表日期：2017年01月10日</v>
      </c>
    </row>
    <row r="39" ht="15.75" customHeight="1">
      <c r="G39" s="20" t="e">
        <f>填表说明!B8G18&amp;""</f>
        <v>#NAME?</v>
      </c>
    </row>
  </sheetData>
  <sheetProtection/>
  <mergeCells count="3">
    <mergeCell ref="A2:I2"/>
    <mergeCell ref="A3:I3"/>
    <mergeCell ref="A27:B27"/>
  </mergeCells>
  <hyperlinks>
    <hyperlink ref="A1" location="索引目录!I26" display="返回索引页"/>
    <hyperlink ref="B1" location="'非流动负债汇总 '!B12" display="返回"/>
  </hyperlinks>
  <printOptions horizontalCentered="1"/>
  <pageMargins left="0.35" right="0.35" top="0.79" bottom="0.79" header="1.05" footer="0.51"/>
  <pageSetup fitToHeight="0" fitToWidth="1" horizontalDpi="300" verticalDpi="300" orientation="landscape" paperSize="9"/>
  <headerFooter alignWithMargins="0">
    <oddHeader>&amp;R&amp;"宋体,常规"&amp;10表&amp;"Times New Roman,常规"10-7
&amp;"宋体,常规"共&amp;"Times New Roman,常规"&amp;N&amp;"宋体,常规"页第&amp;"Times New Roman,常规"&amp;P&amp;"宋体,常规"页</oddHeader>
  </headerFooter>
</worksheet>
</file>

<file path=xl/worksheets/sheet87.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
      <c r="A1" t="s">
        <v>640</v>
      </c>
    </row>
    <row r="2" ht="13.5">
      <c r="A2" s="2" t="s">
        <v>641</v>
      </c>
    </row>
    <row r="3" spans="1:3" ht="13.5">
      <c r="A3" s="3" t="s">
        <v>642</v>
      </c>
      <c r="C3" s="4" t="s">
        <v>643</v>
      </c>
    </row>
    <row r="4" ht="12.75">
      <c r="A4" s="3">
        <v>3</v>
      </c>
    </row>
    <row r="6" ht="13.5"/>
    <row r="7" ht="12.75">
      <c r="A7" s="5" t="s">
        <v>644</v>
      </c>
    </row>
    <row r="8" ht="12.75">
      <c r="A8" s="6" t="s">
        <v>645</v>
      </c>
    </row>
    <row r="9" ht="12.75">
      <c r="A9" s="7" t="s">
        <v>646</v>
      </c>
    </row>
    <row r="10" ht="12.75">
      <c r="A10" s="6" t="s">
        <v>647</v>
      </c>
    </row>
    <row r="11" ht="13.5">
      <c r="A11" s="8" t="s">
        <v>648</v>
      </c>
    </row>
    <row r="13" ht="13.5"/>
    <row r="14" ht="13.5">
      <c r="A14" s="4" t="s">
        <v>649</v>
      </c>
    </row>
    <row r="16" ht="13.5"/>
    <row r="17" ht="13.5">
      <c r="C17" s="4" t="s">
        <v>650</v>
      </c>
    </row>
    <row r="20" ht="12.75">
      <c r="A20" s="9" t="s">
        <v>651</v>
      </c>
    </row>
    <row r="26" ht="13.5">
      <c r="C26" s="10" t="s">
        <v>652</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0"/>
    <pageSetUpPr fitToPage="1"/>
  </sheetPr>
  <dimension ref="A1:J29"/>
  <sheetViews>
    <sheetView workbookViewId="0" topLeftCell="A31">
      <selection activeCell="I17" sqref="I17"/>
    </sheetView>
  </sheetViews>
  <sheetFormatPr defaultColWidth="8.75390625" defaultRowHeight="15.75" customHeight="1" outlineLevelCol="1"/>
  <cols>
    <col min="1" max="1" width="4.625" style="218" customWidth="1"/>
    <col min="2" max="2" width="22.375" style="218" customWidth="1"/>
    <col min="3" max="3" width="8.25390625" style="218" customWidth="1"/>
    <col min="4" max="4" width="12.375" style="218" hidden="1" customWidth="1"/>
    <col min="5" max="5" width="12.00390625" style="218" hidden="1" customWidth="1"/>
    <col min="6" max="6" width="17.50390625" style="218" hidden="1" customWidth="1" outlineLevel="1"/>
    <col min="7" max="7" width="15.375" style="218" customWidth="1" collapsed="1"/>
    <col min="8" max="8" width="17.50390625" style="218" hidden="1" customWidth="1"/>
    <col min="9" max="9" width="17.375" style="218" customWidth="1"/>
    <col min="10" max="10" width="16.375" style="218" customWidth="1"/>
    <col min="11" max="32" width="9.00390625" style="218" bestFit="1" customWidth="1"/>
    <col min="33" max="16384" width="8.75390625" style="218" customWidth="1"/>
  </cols>
  <sheetData>
    <row r="1" spans="1:10" ht="12.75">
      <c r="A1" s="219" t="s">
        <v>98</v>
      </c>
      <c r="B1" s="15" t="s">
        <v>223</v>
      </c>
      <c r="C1" s="220"/>
      <c r="D1" s="220"/>
      <c r="E1" s="220"/>
      <c r="F1" s="220"/>
      <c r="G1" s="220"/>
      <c r="H1" s="220"/>
      <c r="I1" s="220"/>
      <c r="J1" s="220"/>
    </row>
    <row r="2" spans="1:10" s="216" customFormat="1" ht="30" customHeight="1">
      <c r="A2" s="221" t="s">
        <v>289</v>
      </c>
      <c r="B2" s="222"/>
      <c r="C2" s="222"/>
      <c r="D2" s="222"/>
      <c r="E2" s="222"/>
      <c r="F2" s="222"/>
      <c r="G2" s="222"/>
      <c r="H2" s="222"/>
      <c r="I2" s="222"/>
      <c r="J2" s="222"/>
    </row>
    <row r="3" spans="1:10" ht="13.5" customHeight="1">
      <c r="A3" s="223" t="str">
        <f>'填表说明'!B9</f>
        <v>评估基准日：2016年12月31日</v>
      </c>
      <c r="B3" s="223"/>
      <c r="C3" s="223"/>
      <c r="D3" s="223"/>
      <c r="E3" s="223"/>
      <c r="F3" s="223"/>
      <c r="G3" s="223"/>
      <c r="H3" s="223"/>
      <c r="I3" s="236"/>
      <c r="J3" s="236"/>
    </row>
    <row r="4" spans="1:10" ht="15.75" customHeight="1">
      <c r="A4" s="224" t="str">
        <f>'填表说明'!B11</f>
        <v>资产占有单位名称：黑龙江斯达特兽药有限公司</v>
      </c>
      <c r="J4" s="237" t="s">
        <v>100</v>
      </c>
    </row>
    <row r="5" spans="1:10" s="217" customFormat="1" ht="15.75" customHeight="1">
      <c r="A5" s="225" t="s">
        <v>173</v>
      </c>
      <c r="B5" s="225" t="s">
        <v>290</v>
      </c>
      <c r="C5" s="225" t="s">
        <v>291</v>
      </c>
      <c r="D5" s="225" t="s">
        <v>292</v>
      </c>
      <c r="E5" s="225" t="s">
        <v>293</v>
      </c>
      <c r="F5" s="226" t="s">
        <v>205</v>
      </c>
      <c r="G5" s="227" t="s">
        <v>206</v>
      </c>
      <c r="H5" s="225" t="s">
        <v>207</v>
      </c>
      <c r="I5" s="225" t="s">
        <v>208</v>
      </c>
      <c r="J5" s="225" t="s">
        <v>228</v>
      </c>
    </row>
    <row r="6" spans="1:10" ht="15.75" customHeight="1">
      <c r="A6" s="228">
        <v>1</v>
      </c>
      <c r="B6" s="229" t="s">
        <v>294</v>
      </c>
      <c r="C6" s="225" t="s">
        <v>295</v>
      </c>
      <c r="D6" s="230"/>
      <c r="E6" s="228"/>
      <c r="F6" s="231"/>
      <c r="G6" s="232">
        <v>758941.27</v>
      </c>
      <c r="H6" s="230"/>
      <c r="I6" s="232">
        <f>G6</f>
        <v>758941.27</v>
      </c>
      <c r="J6" s="230">
        <f>IF(G6=0,"",(I6-G6)/G6*100)</f>
        <v>0</v>
      </c>
    </row>
    <row r="7" spans="1:10" ht="15.75" customHeight="1">
      <c r="A7" s="228"/>
      <c r="B7" s="233"/>
      <c r="C7" s="228"/>
      <c r="D7" s="230"/>
      <c r="E7" s="228"/>
      <c r="F7" s="231"/>
      <c r="G7" s="232"/>
      <c r="H7" s="230"/>
      <c r="I7" s="230"/>
      <c r="J7" s="230">
        <f aca="true" t="shared" si="0" ref="J7:J25">IF(H7=0,"",(I7-H7)/H7*100)</f>
      </c>
    </row>
    <row r="8" spans="1:10" ht="15.75" customHeight="1">
      <c r="A8" s="228"/>
      <c r="B8" s="233"/>
      <c r="C8" s="228"/>
      <c r="D8" s="230"/>
      <c r="E8" s="228"/>
      <c r="F8" s="231"/>
      <c r="G8" s="232"/>
      <c r="H8" s="230"/>
      <c r="I8" s="230"/>
      <c r="J8" s="230">
        <f t="shared" si="0"/>
      </c>
    </row>
    <row r="9" spans="1:10" ht="15.75" customHeight="1">
      <c r="A9" s="234"/>
      <c r="B9" s="233"/>
      <c r="C9" s="228"/>
      <c r="D9" s="230"/>
      <c r="E9" s="228"/>
      <c r="F9" s="231"/>
      <c r="G9" s="232"/>
      <c r="H9" s="230"/>
      <c r="I9" s="230"/>
      <c r="J9" s="230">
        <f t="shared" si="0"/>
      </c>
    </row>
    <row r="10" spans="1:10" ht="15.75" customHeight="1">
      <c r="A10" s="234"/>
      <c r="B10" s="233"/>
      <c r="C10" s="228"/>
      <c r="D10" s="230"/>
      <c r="E10" s="228"/>
      <c r="F10" s="231"/>
      <c r="G10" s="232"/>
      <c r="H10" s="230"/>
      <c r="I10" s="230"/>
      <c r="J10" s="230">
        <f t="shared" si="0"/>
      </c>
    </row>
    <row r="11" spans="1:10" ht="15.75" customHeight="1">
      <c r="A11" s="234"/>
      <c r="B11" s="229"/>
      <c r="C11" s="228"/>
      <c r="D11" s="230"/>
      <c r="E11" s="228"/>
      <c r="F11" s="231"/>
      <c r="G11" s="232"/>
      <c r="H11" s="230"/>
      <c r="I11" s="230"/>
      <c r="J11" s="230">
        <f t="shared" si="0"/>
      </c>
    </row>
    <row r="12" spans="1:10" ht="15.75" customHeight="1">
      <c r="A12" s="234"/>
      <c r="B12" s="233"/>
      <c r="C12" s="228"/>
      <c r="D12" s="230"/>
      <c r="E12" s="228"/>
      <c r="F12" s="231"/>
      <c r="G12" s="232"/>
      <c r="H12" s="230"/>
      <c r="I12" s="230"/>
      <c r="J12" s="230">
        <f t="shared" si="0"/>
      </c>
    </row>
    <row r="13" spans="1:10" ht="15.75" customHeight="1">
      <c r="A13" s="234"/>
      <c r="B13" s="233"/>
      <c r="C13" s="228"/>
      <c r="D13" s="230"/>
      <c r="E13" s="228"/>
      <c r="F13" s="231"/>
      <c r="G13" s="232"/>
      <c r="H13" s="230"/>
      <c r="I13" s="230"/>
      <c r="J13" s="230">
        <f t="shared" si="0"/>
      </c>
    </row>
    <row r="14" spans="1:10" ht="15.75" customHeight="1">
      <c r="A14" s="234"/>
      <c r="B14" s="233"/>
      <c r="C14" s="228"/>
      <c r="D14" s="230"/>
      <c r="E14" s="228"/>
      <c r="F14" s="231"/>
      <c r="G14" s="232"/>
      <c r="H14" s="230"/>
      <c r="I14" s="230"/>
      <c r="J14" s="230">
        <f t="shared" si="0"/>
      </c>
    </row>
    <row r="15" spans="1:10" ht="15.75" customHeight="1">
      <c r="A15" s="234"/>
      <c r="B15" s="233"/>
      <c r="C15" s="228"/>
      <c r="D15" s="230"/>
      <c r="E15" s="228"/>
      <c r="F15" s="231"/>
      <c r="G15" s="232"/>
      <c r="H15" s="230"/>
      <c r="I15" s="230"/>
      <c r="J15" s="230">
        <f t="shared" si="0"/>
      </c>
    </row>
    <row r="16" spans="1:10" ht="15.75" customHeight="1">
      <c r="A16" s="234"/>
      <c r="B16" s="233"/>
      <c r="C16" s="228"/>
      <c r="D16" s="230"/>
      <c r="E16" s="228"/>
      <c r="F16" s="231"/>
      <c r="G16" s="232"/>
      <c r="H16" s="230"/>
      <c r="I16" s="230"/>
      <c r="J16" s="230">
        <f t="shared" si="0"/>
      </c>
    </row>
    <row r="17" spans="1:10" ht="15.75" customHeight="1">
      <c r="A17" s="234"/>
      <c r="B17" s="233"/>
      <c r="C17" s="228"/>
      <c r="D17" s="230"/>
      <c r="E17" s="228"/>
      <c r="F17" s="231"/>
      <c r="G17" s="232"/>
      <c r="H17" s="230"/>
      <c r="I17" s="230"/>
      <c r="J17" s="230">
        <f t="shared" si="0"/>
      </c>
    </row>
    <row r="18" spans="1:10" ht="15.75" customHeight="1">
      <c r="A18" s="234"/>
      <c r="B18" s="233"/>
      <c r="C18" s="228"/>
      <c r="D18" s="230"/>
      <c r="E18" s="228"/>
      <c r="F18" s="231"/>
      <c r="G18" s="232"/>
      <c r="H18" s="230"/>
      <c r="I18" s="230"/>
      <c r="J18" s="230">
        <f t="shared" si="0"/>
      </c>
    </row>
    <row r="19" spans="1:10" ht="15.75" customHeight="1">
      <c r="A19" s="234"/>
      <c r="B19" s="233"/>
      <c r="C19" s="228"/>
      <c r="D19" s="230"/>
      <c r="E19" s="228"/>
      <c r="F19" s="231"/>
      <c r="G19" s="232"/>
      <c r="H19" s="230"/>
      <c r="I19" s="230"/>
      <c r="J19" s="230">
        <f t="shared" si="0"/>
      </c>
    </row>
    <row r="20" spans="1:10" ht="15.75" customHeight="1">
      <c r="A20" s="234"/>
      <c r="B20" s="233"/>
      <c r="C20" s="228"/>
      <c r="D20" s="230"/>
      <c r="E20" s="228"/>
      <c r="F20" s="231"/>
      <c r="G20" s="232"/>
      <c r="H20" s="230"/>
      <c r="I20" s="230"/>
      <c r="J20" s="230">
        <f t="shared" si="0"/>
      </c>
    </row>
    <row r="21" spans="1:10" ht="15.75" customHeight="1">
      <c r="A21" s="234"/>
      <c r="B21" s="233"/>
      <c r="C21" s="228"/>
      <c r="D21" s="230"/>
      <c r="E21" s="228"/>
      <c r="F21" s="231"/>
      <c r="G21" s="232"/>
      <c r="H21" s="230"/>
      <c r="I21" s="230"/>
      <c r="J21" s="230">
        <f t="shared" si="0"/>
      </c>
    </row>
    <row r="22" spans="1:10" ht="15.75" customHeight="1">
      <c r="A22" s="234"/>
      <c r="B22" s="233"/>
      <c r="C22" s="228"/>
      <c r="D22" s="230"/>
      <c r="E22" s="228"/>
      <c r="F22" s="231"/>
      <c r="G22" s="232"/>
      <c r="H22" s="230"/>
      <c r="I22" s="230"/>
      <c r="J22" s="230">
        <f t="shared" si="0"/>
      </c>
    </row>
    <row r="23" spans="1:10" ht="15.75" customHeight="1">
      <c r="A23" s="234"/>
      <c r="B23" s="233"/>
      <c r="C23" s="228"/>
      <c r="D23" s="230"/>
      <c r="E23" s="228"/>
      <c r="F23" s="231"/>
      <c r="G23" s="232"/>
      <c r="H23" s="230"/>
      <c r="I23" s="230"/>
      <c r="J23" s="230">
        <f t="shared" si="0"/>
      </c>
    </row>
    <row r="24" spans="1:10" ht="15.75" customHeight="1">
      <c r="A24" s="234"/>
      <c r="B24" s="233"/>
      <c r="C24" s="228"/>
      <c r="D24" s="230"/>
      <c r="E24" s="228"/>
      <c r="F24" s="231"/>
      <c r="G24" s="232"/>
      <c r="H24" s="230"/>
      <c r="I24" s="230"/>
      <c r="J24" s="230">
        <f t="shared" si="0"/>
      </c>
    </row>
    <row r="25" spans="1:10" ht="15.75" customHeight="1">
      <c r="A25" s="234"/>
      <c r="B25" s="233"/>
      <c r="C25" s="228"/>
      <c r="D25" s="230"/>
      <c r="E25" s="228"/>
      <c r="F25" s="231"/>
      <c r="G25" s="232"/>
      <c r="H25" s="230"/>
      <c r="I25" s="230"/>
      <c r="J25" s="230">
        <f t="shared" si="0"/>
      </c>
    </row>
    <row r="26" spans="1:10" ht="15.75" customHeight="1">
      <c r="A26" s="234"/>
      <c r="B26" s="233"/>
      <c r="C26" s="228"/>
      <c r="D26" s="230"/>
      <c r="E26" s="228"/>
      <c r="F26" s="231"/>
      <c r="G26" s="232"/>
      <c r="H26" s="230"/>
      <c r="I26" s="230"/>
      <c r="J26" s="230"/>
    </row>
    <row r="27" spans="1:10" ht="15.75" customHeight="1">
      <c r="A27" s="235" t="s">
        <v>296</v>
      </c>
      <c r="B27" s="227"/>
      <c r="C27" s="234"/>
      <c r="D27" s="230"/>
      <c r="E27" s="228"/>
      <c r="F27" s="231">
        <f>SUM(F6:F26)</f>
        <v>0</v>
      </c>
      <c r="G27" s="232">
        <f>SUM(G6:G26)</f>
        <v>758941.27</v>
      </c>
      <c r="H27" s="230">
        <f>SUM(H6:H26)</f>
        <v>0</v>
      </c>
      <c r="I27" s="230">
        <f>SUM(I6:I26)</f>
        <v>758941.27</v>
      </c>
      <c r="J27" s="230">
        <f>IF(G27=0,"",(I27-G27)/G27*100)</f>
        <v>0</v>
      </c>
    </row>
    <row r="28" spans="1:8" ht="15.75" customHeight="1">
      <c r="A28" s="32" t="str">
        <f>'填表说明'!B12</f>
        <v>资产占有单位填表人：</v>
      </c>
      <c r="H28" s="224" t="str">
        <f>'填表说明'!B8</f>
        <v>评估人员：</v>
      </c>
    </row>
    <row r="29" ht="15.75" customHeight="1">
      <c r="A29" s="32" t="str">
        <f>'填表说明'!$B$16</f>
        <v>填表日期：2017年01月10日</v>
      </c>
    </row>
  </sheetData>
  <sheetProtection/>
  <mergeCells count="3">
    <mergeCell ref="A2:J2"/>
    <mergeCell ref="A3:J3"/>
    <mergeCell ref="A27:B27"/>
  </mergeCells>
  <hyperlinks>
    <hyperlink ref="B1" location="流动汇总!B6" display="返回"/>
    <hyperlink ref="A1" location="索引目录!E6" display="返回索引页"/>
  </hyperlinks>
  <printOptions horizontalCentered="1"/>
  <pageMargins left="0.35" right="0.35" top="0.79" bottom="0.79" header="1.02" footer="0.51"/>
  <pageSetup fitToHeight="0" fitToWidth="1" horizontalDpi="300" verticalDpi="300" orientation="landscape" paperSize="9"/>
  <headerFooter alignWithMargins="0">
    <oddHeader>&amp;R&amp;"宋体,常规"&amp;10表&amp;"Times New Roman,常规"3-1-1
&amp;"宋体,常规"共&amp;"Times New Roman,常规"&amp;N&amp;"宋体,常规"页第&amp;"Times New Roman,常规"&amp;P&amp;"宋体,常规"页</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大力神项目新版申报表</dc:title>
  <dc:subject/>
  <dc:creator>丁海清</dc:creator>
  <cp:keywords/>
  <dc:description/>
  <cp:lastModifiedBy>Administrator</cp:lastModifiedBy>
  <cp:lastPrinted>2015-06-01T01:55:00Z</cp:lastPrinted>
  <dcterms:created xsi:type="dcterms:W3CDTF">1999-04-07T08:44:02Z</dcterms:created>
  <dcterms:modified xsi:type="dcterms:W3CDTF">2017-12-16T06:04:18Z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